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u\Desktop\"/>
    </mc:Choice>
  </mc:AlternateContent>
  <bookViews>
    <workbookView xWindow="0" yWindow="0" windowWidth="23040" windowHeight="10185" tabRatio="853" firstSheet="2" activeTab="2"/>
  </bookViews>
  <sheets>
    <sheet name="Dersler" sheetId="3" state="hidden" r:id="rId1"/>
    <sheet name="PROGRAM-GENEL" sheetId="12" state="hidden" r:id="rId2"/>
    <sheet name="PROGRAM-DERS" sheetId="6" r:id="rId3"/>
    <sheet name="PLAN-DERS" sheetId="13" r:id="rId4"/>
    <sheet name="PROGRAM-SINIF" sheetId="11" state="hidden" r:id="rId5"/>
    <sheet name="PROGRAM-Öğretim Üyesi" sheetId="7" state="hidden" r:id="rId6"/>
    <sheet name="Ders-Öğretim Üyesi (Örgün)" sheetId="5" state="hidden" r:id="rId7"/>
    <sheet name="Ders-Öğretim Üyesi(Sanal+Örgün)" sheetId="9" state="hidden" r:id="rId8"/>
    <sheet name="Ders Sayısı" sheetId="10" state="hidden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4" i="7" l="1"/>
  <c r="L65" i="7"/>
  <c r="J59" i="7"/>
  <c r="H57" i="7"/>
  <c r="F5" i="12" l="1"/>
  <c r="N5" i="12"/>
  <c r="S5" i="12"/>
  <c r="F6" i="12"/>
  <c r="N6" i="12"/>
  <c r="S6" i="12"/>
  <c r="F7" i="12"/>
  <c r="L7" i="12"/>
  <c r="Q7" i="12"/>
  <c r="S7" i="12"/>
  <c r="C8" i="12"/>
  <c r="D8" i="12"/>
  <c r="L8" i="12"/>
  <c r="Q8" i="12"/>
  <c r="S8" i="12"/>
  <c r="C9" i="12"/>
  <c r="D9" i="12"/>
  <c r="H9" i="12"/>
  <c r="I9" i="12"/>
  <c r="L9" i="12"/>
  <c r="Q9" i="12"/>
  <c r="S9" i="12"/>
  <c r="F10" i="12"/>
  <c r="I10" i="12"/>
  <c r="J10" i="12"/>
  <c r="N10" i="12"/>
  <c r="Q10" i="12"/>
  <c r="S10" i="12"/>
  <c r="T10" i="12"/>
  <c r="F11" i="12"/>
  <c r="J11" i="12"/>
  <c r="N11" i="12"/>
  <c r="Q11" i="12"/>
  <c r="S11" i="12"/>
  <c r="T11" i="12"/>
  <c r="F12" i="12"/>
  <c r="J12" i="12"/>
  <c r="N12" i="12"/>
  <c r="Q12" i="12"/>
  <c r="S12" i="12"/>
  <c r="T12" i="12"/>
  <c r="C13" i="12"/>
  <c r="D13" i="12"/>
  <c r="J13" i="12"/>
  <c r="L13" i="12"/>
  <c r="Q13" i="12"/>
  <c r="S13" i="12"/>
  <c r="T13" i="12"/>
  <c r="C14" i="12"/>
  <c r="D14" i="12"/>
  <c r="J14" i="12"/>
  <c r="L14" i="12"/>
  <c r="Q14" i="12"/>
  <c r="S14" i="12"/>
  <c r="T14" i="12"/>
  <c r="C15" i="12"/>
  <c r="D15" i="12"/>
  <c r="E15" i="12"/>
  <c r="F15" i="12"/>
  <c r="J15" i="12"/>
  <c r="L15" i="12"/>
  <c r="Q15" i="12"/>
  <c r="S15" i="12"/>
  <c r="T15" i="12"/>
  <c r="C16" i="12"/>
  <c r="D16" i="12"/>
  <c r="E16" i="12"/>
  <c r="F16" i="12"/>
  <c r="H16" i="12"/>
  <c r="J16" i="12"/>
  <c r="K16" i="12"/>
  <c r="L16" i="12"/>
  <c r="N16" i="12"/>
  <c r="P16" i="12"/>
  <c r="Q16" i="12"/>
  <c r="R16" i="12"/>
  <c r="S16" i="12"/>
  <c r="T16" i="12"/>
  <c r="H17" i="12"/>
  <c r="I17" i="12"/>
  <c r="J17" i="12"/>
  <c r="K17" i="12"/>
  <c r="L17" i="12"/>
  <c r="M17" i="12"/>
  <c r="N17" i="12"/>
  <c r="P17" i="12"/>
  <c r="Q17" i="12"/>
  <c r="R17" i="12"/>
  <c r="S17" i="12"/>
  <c r="T17" i="12"/>
  <c r="H18" i="12"/>
  <c r="I18" i="12"/>
  <c r="J18" i="12"/>
  <c r="K18" i="12"/>
  <c r="L18" i="12"/>
  <c r="M18" i="12"/>
  <c r="N18" i="12"/>
  <c r="P18" i="12"/>
  <c r="Q18" i="12"/>
  <c r="R18" i="12"/>
  <c r="S18" i="12"/>
  <c r="T18" i="12"/>
  <c r="D19" i="12"/>
  <c r="E19" i="12"/>
  <c r="F19" i="12"/>
  <c r="H19" i="12"/>
  <c r="I19" i="12"/>
  <c r="J19" i="12"/>
  <c r="K19" i="12"/>
  <c r="L19" i="12"/>
  <c r="M19" i="12"/>
  <c r="N19" i="12"/>
  <c r="P19" i="12"/>
  <c r="Q19" i="12"/>
  <c r="R19" i="12"/>
  <c r="S19" i="12"/>
  <c r="T19" i="12"/>
  <c r="D20" i="12"/>
  <c r="E20" i="12"/>
  <c r="F20" i="12"/>
  <c r="H20" i="12"/>
  <c r="I20" i="12"/>
  <c r="J20" i="12"/>
  <c r="K20" i="12"/>
  <c r="L20" i="12"/>
  <c r="M20" i="12"/>
  <c r="N20" i="12"/>
  <c r="P20" i="12"/>
  <c r="Q20" i="12"/>
  <c r="R20" i="12"/>
  <c r="S20" i="12"/>
  <c r="T20" i="12"/>
  <c r="F21" i="12"/>
  <c r="J21" i="12"/>
  <c r="M21" i="12"/>
  <c r="S21" i="12"/>
  <c r="F22" i="12"/>
  <c r="J22" i="12"/>
  <c r="M22" i="12"/>
  <c r="S22" i="12"/>
  <c r="C23" i="12"/>
  <c r="J23" i="12"/>
  <c r="M23" i="12"/>
  <c r="Q23" i="12"/>
  <c r="S23" i="12"/>
  <c r="T23" i="12"/>
  <c r="C24" i="12"/>
  <c r="I24" i="12"/>
  <c r="J24" i="12"/>
  <c r="N24" i="12"/>
  <c r="Q24" i="12"/>
  <c r="S24" i="12"/>
  <c r="C25" i="12"/>
  <c r="D25" i="12"/>
  <c r="F25" i="12"/>
  <c r="J25" i="12"/>
  <c r="N25" i="12"/>
  <c r="Q25" i="12"/>
  <c r="S25" i="12"/>
  <c r="C26" i="12"/>
  <c r="D26" i="12"/>
  <c r="F26" i="12"/>
  <c r="J26" i="12"/>
  <c r="N26" i="12"/>
  <c r="Q26" i="12"/>
  <c r="S26" i="12"/>
  <c r="F27" i="12"/>
  <c r="J27" i="12"/>
  <c r="Q27" i="12"/>
  <c r="S27" i="12"/>
  <c r="T27" i="12"/>
  <c r="F28" i="12"/>
  <c r="G28" i="12"/>
  <c r="J28" i="12"/>
  <c r="Q28" i="12"/>
  <c r="R28" i="12"/>
  <c r="S28" i="12"/>
  <c r="T28" i="12"/>
  <c r="C29" i="12"/>
  <c r="Q29" i="12"/>
  <c r="R29" i="12"/>
  <c r="S29" i="12"/>
  <c r="T29" i="12"/>
  <c r="C30" i="12"/>
  <c r="N30" i="12"/>
  <c r="Q30" i="12"/>
  <c r="R30" i="12"/>
  <c r="S30" i="12"/>
  <c r="T30" i="12"/>
  <c r="F31" i="12"/>
  <c r="N31" i="12"/>
  <c r="Q31" i="12"/>
  <c r="R31" i="12"/>
  <c r="S31" i="12"/>
  <c r="T31" i="12"/>
  <c r="F32" i="12"/>
  <c r="H32" i="12"/>
  <c r="N32" i="12"/>
  <c r="Q32" i="12"/>
  <c r="R32" i="12"/>
  <c r="S32" i="12"/>
  <c r="T32" i="12"/>
  <c r="C33" i="12"/>
  <c r="D33" i="12"/>
  <c r="E33" i="12"/>
  <c r="F33" i="12"/>
  <c r="H33" i="12"/>
  <c r="L33" i="12"/>
  <c r="M33" i="12"/>
  <c r="N33" i="12"/>
  <c r="O33" i="12"/>
  <c r="Q33" i="12"/>
  <c r="R33" i="12"/>
  <c r="S33" i="12"/>
  <c r="T33" i="12"/>
  <c r="D34" i="12"/>
  <c r="E34" i="12"/>
  <c r="F34" i="12"/>
  <c r="H34" i="12"/>
  <c r="I34" i="12"/>
  <c r="J34" i="12"/>
  <c r="L34" i="12"/>
  <c r="M34" i="12"/>
  <c r="N34" i="12"/>
  <c r="P34" i="12"/>
  <c r="Q34" i="12"/>
  <c r="R34" i="12"/>
  <c r="S34" i="12"/>
  <c r="T34" i="12"/>
  <c r="D35" i="12"/>
  <c r="E35" i="12"/>
  <c r="F35" i="12"/>
  <c r="H35" i="12"/>
  <c r="I35" i="12"/>
  <c r="J35" i="12"/>
  <c r="K35" i="12"/>
  <c r="L35" i="12"/>
  <c r="M35" i="12"/>
  <c r="N35" i="12"/>
  <c r="P35" i="12"/>
  <c r="Q35" i="12"/>
  <c r="R35" i="12"/>
  <c r="S35" i="12"/>
  <c r="T35" i="12"/>
  <c r="D36" i="12"/>
  <c r="E36" i="12"/>
  <c r="F36" i="12"/>
  <c r="G36" i="12"/>
  <c r="H36" i="12"/>
  <c r="I36" i="12"/>
  <c r="J36" i="12"/>
  <c r="L36" i="12"/>
  <c r="M36" i="12"/>
  <c r="N36" i="12"/>
  <c r="P36" i="12"/>
  <c r="Q36" i="12"/>
  <c r="R36" i="12"/>
  <c r="S36" i="12"/>
  <c r="T36" i="12"/>
  <c r="C37" i="12"/>
  <c r="D37" i="12"/>
  <c r="E37" i="12"/>
  <c r="F37" i="12"/>
  <c r="G37" i="12"/>
  <c r="H37" i="12"/>
  <c r="I37" i="12"/>
  <c r="J37" i="12"/>
  <c r="L37" i="12"/>
  <c r="M37" i="12"/>
  <c r="N37" i="12"/>
  <c r="P37" i="12"/>
  <c r="Q37" i="12"/>
  <c r="R37" i="12"/>
  <c r="S37" i="12"/>
  <c r="T37" i="12"/>
  <c r="F38" i="12"/>
  <c r="J38" i="12"/>
  <c r="N38" i="12"/>
  <c r="S38" i="12"/>
  <c r="T38" i="12"/>
  <c r="F39" i="12"/>
  <c r="J39" i="12"/>
  <c r="N39" i="12"/>
  <c r="S39" i="12"/>
  <c r="T39" i="12"/>
  <c r="F40" i="12"/>
  <c r="J40" i="12"/>
  <c r="N40" i="12"/>
  <c r="Q40" i="12"/>
  <c r="S40" i="12"/>
  <c r="T40" i="12"/>
  <c r="F41" i="12"/>
  <c r="G41" i="12"/>
  <c r="H41" i="12"/>
  <c r="I41" i="12"/>
  <c r="J41" i="12"/>
  <c r="N41" i="12"/>
  <c r="O41" i="12"/>
  <c r="Q41" i="12"/>
  <c r="R41" i="12"/>
  <c r="S41" i="12"/>
  <c r="T41" i="12"/>
  <c r="C42" i="12"/>
  <c r="D42" i="12"/>
  <c r="E42" i="12"/>
  <c r="F42" i="12"/>
  <c r="H42" i="12"/>
  <c r="I42" i="12"/>
  <c r="J42" i="12"/>
  <c r="K42" i="12"/>
  <c r="L42" i="12"/>
  <c r="M42" i="12"/>
  <c r="N42" i="12"/>
  <c r="O42" i="12"/>
  <c r="P42" i="12"/>
  <c r="Q42" i="12"/>
  <c r="R42" i="12"/>
  <c r="S42" i="12"/>
  <c r="T42" i="12"/>
  <c r="C43" i="12"/>
  <c r="D43" i="12"/>
  <c r="E43" i="12"/>
  <c r="F43" i="12"/>
  <c r="H43" i="12"/>
  <c r="I43" i="12"/>
  <c r="J43" i="12"/>
  <c r="K43" i="12"/>
  <c r="L43" i="12"/>
  <c r="M43" i="12"/>
  <c r="N43" i="12"/>
  <c r="O43" i="12"/>
  <c r="P43" i="12"/>
  <c r="Q43" i="12"/>
  <c r="R43" i="12"/>
  <c r="S43" i="12"/>
  <c r="T43" i="12"/>
  <c r="C44" i="12"/>
  <c r="D44" i="12"/>
  <c r="F44" i="12"/>
  <c r="H44" i="12"/>
  <c r="I44" i="12"/>
  <c r="J44" i="12"/>
  <c r="K44" i="12"/>
  <c r="L44" i="12"/>
  <c r="M44" i="12"/>
  <c r="N44" i="12"/>
  <c r="O44" i="12"/>
  <c r="P44" i="12"/>
  <c r="Q44" i="12"/>
  <c r="R44" i="12"/>
  <c r="S44" i="12"/>
  <c r="T44" i="12"/>
  <c r="C45" i="12"/>
  <c r="D45" i="12"/>
  <c r="F45" i="12"/>
  <c r="H45" i="12"/>
  <c r="I45" i="12"/>
  <c r="J45" i="12"/>
  <c r="K45" i="12"/>
  <c r="L45" i="12"/>
  <c r="M45" i="12"/>
  <c r="N45" i="12"/>
  <c r="O45" i="12"/>
  <c r="P45" i="12"/>
  <c r="Q45" i="12"/>
  <c r="R45" i="12"/>
  <c r="S45" i="12"/>
  <c r="T45" i="12"/>
  <c r="F46" i="12"/>
  <c r="N46" i="12"/>
  <c r="Q46" i="12"/>
  <c r="R46" i="12"/>
  <c r="S46" i="12"/>
  <c r="T46" i="12"/>
  <c r="F47" i="12"/>
  <c r="N47" i="12"/>
  <c r="Q47" i="12"/>
  <c r="R47" i="12"/>
  <c r="S47" i="12"/>
  <c r="T47" i="12"/>
  <c r="F48" i="12"/>
  <c r="N48" i="12"/>
  <c r="Q48" i="12"/>
  <c r="R48" i="12"/>
  <c r="S48" i="12"/>
  <c r="T48" i="12"/>
  <c r="F49" i="12"/>
  <c r="H49" i="12"/>
  <c r="J49" i="12"/>
  <c r="N49" i="12"/>
  <c r="O49" i="12"/>
  <c r="Q49" i="12"/>
  <c r="R49" i="12"/>
  <c r="S49" i="12"/>
  <c r="T49" i="12"/>
  <c r="C50" i="12"/>
  <c r="D50" i="12"/>
  <c r="E50" i="12"/>
  <c r="F50" i="12"/>
  <c r="G50" i="12"/>
  <c r="H50" i="12"/>
  <c r="I50" i="12"/>
  <c r="J50" i="12"/>
  <c r="N50" i="12"/>
  <c r="O50" i="12"/>
  <c r="Q50" i="12"/>
  <c r="R50" i="12"/>
  <c r="S50" i="12"/>
  <c r="T50" i="12"/>
  <c r="D51" i="12"/>
  <c r="E51" i="12"/>
  <c r="F51" i="12"/>
  <c r="G51" i="12"/>
  <c r="H51" i="12"/>
  <c r="I51" i="12"/>
  <c r="J51" i="12"/>
  <c r="N51" i="12"/>
  <c r="P51" i="12"/>
  <c r="Q51" i="12"/>
  <c r="R51" i="12"/>
  <c r="S51" i="12"/>
  <c r="T51" i="12"/>
  <c r="D52" i="12"/>
  <c r="E52" i="12"/>
  <c r="F52" i="12"/>
  <c r="G52" i="12"/>
  <c r="H52" i="12"/>
  <c r="I52" i="12"/>
  <c r="J52" i="12"/>
  <c r="L52" i="12"/>
  <c r="M52" i="12"/>
  <c r="N52" i="12"/>
  <c r="P52" i="12"/>
  <c r="Q52" i="12"/>
  <c r="R52" i="12"/>
  <c r="S52" i="12"/>
  <c r="T52" i="12"/>
  <c r="D53" i="12"/>
  <c r="E53" i="12"/>
  <c r="F53" i="12"/>
  <c r="G53" i="12"/>
  <c r="H53" i="12"/>
  <c r="I53" i="12"/>
  <c r="J53" i="12"/>
  <c r="K53" i="12"/>
  <c r="L53" i="12"/>
  <c r="M53" i="12"/>
  <c r="N53" i="12"/>
  <c r="O53" i="12"/>
  <c r="P53" i="12"/>
  <c r="Q53" i="12"/>
  <c r="R53" i="12"/>
  <c r="S53" i="12"/>
  <c r="T53" i="12"/>
  <c r="C54" i="12"/>
  <c r="D54" i="12"/>
  <c r="E54" i="12"/>
  <c r="F54" i="12"/>
  <c r="G54" i="12"/>
  <c r="H54" i="12"/>
  <c r="I54" i="12"/>
  <c r="J54" i="12"/>
  <c r="K54" i="12"/>
  <c r="L54" i="12"/>
  <c r="M54" i="12"/>
  <c r="N54" i="12"/>
  <c r="O54" i="12"/>
  <c r="P54" i="12"/>
  <c r="Q54" i="12"/>
  <c r="R54" i="12"/>
  <c r="S54" i="12"/>
  <c r="T54" i="12"/>
  <c r="F55" i="12"/>
  <c r="J55" i="12"/>
  <c r="N55" i="12"/>
  <c r="S55" i="12"/>
  <c r="F56" i="12"/>
  <c r="N56" i="12"/>
  <c r="S56" i="12"/>
  <c r="D57" i="12"/>
  <c r="E57" i="12"/>
  <c r="H57" i="12"/>
  <c r="N57" i="12"/>
  <c r="Q57" i="12"/>
  <c r="S57" i="12"/>
  <c r="D58" i="12"/>
  <c r="E58" i="12"/>
  <c r="J58" i="12"/>
  <c r="N58" i="12"/>
  <c r="P58" i="12"/>
  <c r="Q58" i="12"/>
  <c r="S58" i="12"/>
  <c r="C59" i="12"/>
  <c r="D59" i="12"/>
  <c r="F59" i="12"/>
  <c r="J59" i="12"/>
  <c r="N59" i="12"/>
  <c r="P59" i="12"/>
  <c r="Q59" i="12"/>
  <c r="S59" i="12"/>
  <c r="C60" i="12"/>
  <c r="D60" i="12"/>
  <c r="F60" i="12"/>
  <c r="I60" i="12"/>
  <c r="J60" i="12"/>
  <c r="N60" i="12"/>
  <c r="P60" i="12"/>
  <c r="Q60" i="12"/>
  <c r="S60" i="12"/>
  <c r="C61" i="12"/>
  <c r="D61" i="12"/>
  <c r="F61" i="12"/>
  <c r="J61" i="12"/>
  <c r="N61" i="12"/>
  <c r="Q61" i="12"/>
  <c r="S61" i="12"/>
  <c r="C62" i="12"/>
  <c r="D62" i="12"/>
  <c r="F62" i="12"/>
  <c r="J62" i="12"/>
  <c r="N62" i="12"/>
  <c r="Q62" i="12"/>
  <c r="S62" i="12"/>
  <c r="F63" i="12"/>
  <c r="G63" i="12"/>
  <c r="I63" i="12"/>
  <c r="N63" i="12"/>
  <c r="Q63" i="12"/>
  <c r="S63" i="12"/>
  <c r="F64" i="12"/>
  <c r="G64" i="12"/>
  <c r="I64" i="12"/>
  <c r="N64" i="12"/>
  <c r="Q64" i="12"/>
  <c r="S64" i="12"/>
  <c r="T64" i="12"/>
  <c r="I65" i="12"/>
  <c r="N65" i="12"/>
  <c r="Q65" i="12"/>
  <c r="R65" i="12"/>
  <c r="S65" i="12"/>
  <c r="T65" i="12"/>
  <c r="H66" i="12"/>
  <c r="I66" i="12"/>
  <c r="N66" i="12"/>
  <c r="Q66" i="12"/>
  <c r="R66" i="12"/>
  <c r="S66" i="12"/>
  <c r="T66" i="12"/>
  <c r="C67" i="12"/>
  <c r="D67" i="12"/>
  <c r="E67" i="12"/>
  <c r="F67" i="12"/>
  <c r="H67" i="12"/>
  <c r="I67" i="12"/>
  <c r="J67" i="12"/>
  <c r="L67" i="12"/>
  <c r="M67" i="12"/>
  <c r="N67" i="12"/>
  <c r="O67" i="12"/>
  <c r="Q67" i="12"/>
  <c r="R67" i="12"/>
  <c r="S67" i="12"/>
  <c r="T67" i="12"/>
  <c r="D68" i="12"/>
  <c r="E68" i="12"/>
  <c r="F68" i="12"/>
  <c r="H68" i="12"/>
  <c r="I68" i="12"/>
  <c r="J68" i="12"/>
  <c r="K68" i="12"/>
  <c r="L68" i="12"/>
  <c r="M68" i="12"/>
  <c r="N68" i="12"/>
  <c r="P68" i="12"/>
  <c r="Q68" i="12"/>
  <c r="R68" i="12"/>
  <c r="S68" i="12"/>
  <c r="T68" i="12"/>
  <c r="D69" i="12"/>
  <c r="E69" i="12"/>
  <c r="F69" i="12"/>
  <c r="H69" i="12"/>
  <c r="I69" i="12"/>
  <c r="J69" i="12"/>
  <c r="K69" i="12"/>
  <c r="L69" i="12"/>
  <c r="M69" i="12"/>
  <c r="N69" i="12"/>
  <c r="P69" i="12"/>
  <c r="Q69" i="12"/>
  <c r="R69" i="12"/>
  <c r="S69" i="12"/>
  <c r="T69" i="12"/>
  <c r="C70" i="12"/>
  <c r="D70" i="12"/>
  <c r="E70" i="12"/>
  <c r="F70" i="12"/>
  <c r="G70" i="12"/>
  <c r="H70" i="12"/>
  <c r="I70" i="12"/>
  <c r="J70" i="12"/>
  <c r="K70" i="12"/>
  <c r="L70" i="12"/>
  <c r="M70" i="12"/>
  <c r="N70" i="12"/>
  <c r="P70" i="12"/>
  <c r="Q70" i="12"/>
  <c r="R70" i="12"/>
  <c r="S70" i="12"/>
  <c r="T70" i="12"/>
  <c r="C71" i="12"/>
  <c r="D71" i="12"/>
  <c r="E71" i="12"/>
  <c r="F71" i="12"/>
  <c r="G71" i="12"/>
  <c r="H71" i="12"/>
  <c r="I71" i="12"/>
  <c r="J71" i="12"/>
  <c r="K71" i="12"/>
  <c r="L71" i="12"/>
  <c r="M71" i="12"/>
  <c r="N71" i="12"/>
  <c r="P71" i="12"/>
  <c r="Q71" i="12"/>
  <c r="R71" i="12"/>
  <c r="S71" i="12"/>
  <c r="T71" i="12"/>
  <c r="F72" i="12"/>
  <c r="J72" i="12"/>
  <c r="M72" i="12"/>
  <c r="N72" i="12"/>
  <c r="S72" i="12"/>
  <c r="F73" i="12"/>
  <c r="J73" i="12"/>
  <c r="M73" i="12"/>
  <c r="N73" i="12"/>
  <c r="S73" i="12"/>
  <c r="F74" i="12"/>
  <c r="M74" i="12"/>
  <c r="N74" i="12"/>
  <c r="S74" i="12"/>
  <c r="C75" i="12"/>
  <c r="D75" i="12"/>
  <c r="E75" i="12"/>
  <c r="F75" i="12"/>
  <c r="K75" i="12"/>
  <c r="L75" i="12"/>
  <c r="M75" i="12"/>
  <c r="N75" i="12"/>
  <c r="O75" i="12"/>
  <c r="P75" i="12"/>
  <c r="R75" i="12"/>
  <c r="S75" i="12"/>
  <c r="D76" i="12"/>
  <c r="E76" i="12"/>
  <c r="F76" i="12"/>
  <c r="H76" i="12"/>
  <c r="J76" i="12"/>
  <c r="K76" i="12"/>
  <c r="L76" i="12"/>
  <c r="M76" i="12"/>
  <c r="N76" i="12"/>
  <c r="O76" i="12"/>
  <c r="P76" i="12"/>
  <c r="R76" i="12"/>
  <c r="S76" i="12"/>
  <c r="D77" i="12"/>
  <c r="E77" i="12"/>
  <c r="F77" i="12"/>
  <c r="H77" i="12"/>
  <c r="J77" i="12"/>
  <c r="K77" i="12"/>
  <c r="L77" i="12"/>
  <c r="M77" i="12"/>
  <c r="N77" i="12"/>
  <c r="O77" i="12"/>
  <c r="P77" i="12"/>
  <c r="Q77" i="12"/>
  <c r="S77" i="12"/>
  <c r="T77" i="12"/>
  <c r="D78" i="12"/>
  <c r="E78" i="12"/>
  <c r="F78" i="12"/>
  <c r="J78" i="12"/>
  <c r="K78" i="12"/>
  <c r="L78" i="12"/>
  <c r="M78" i="12"/>
  <c r="N78" i="12"/>
  <c r="O78" i="12"/>
  <c r="P78" i="12"/>
  <c r="Q78" i="12"/>
  <c r="S78" i="12"/>
  <c r="T78" i="12"/>
  <c r="D79" i="12"/>
  <c r="E79" i="12"/>
  <c r="F79" i="12"/>
  <c r="K79" i="12"/>
  <c r="L79" i="12"/>
  <c r="M79" i="12"/>
  <c r="N79" i="12"/>
  <c r="O79" i="12"/>
  <c r="P79" i="12"/>
  <c r="Q79" i="12"/>
  <c r="S79" i="12"/>
  <c r="T79" i="12"/>
  <c r="F80" i="12"/>
  <c r="M80" i="12"/>
  <c r="N80" i="12"/>
  <c r="O80" i="12"/>
  <c r="P80" i="12"/>
  <c r="Q80" i="12"/>
  <c r="R80" i="12"/>
  <c r="S80" i="12"/>
  <c r="T80" i="12"/>
  <c r="F81" i="12"/>
  <c r="G81" i="12"/>
  <c r="J81" i="12"/>
  <c r="M81" i="12"/>
  <c r="N81" i="12"/>
  <c r="O81" i="12"/>
  <c r="P81" i="12"/>
  <c r="Q81" i="12"/>
  <c r="R81" i="12"/>
  <c r="S81" i="12"/>
  <c r="T81" i="12"/>
  <c r="F82" i="12"/>
  <c r="J82" i="12"/>
  <c r="M82" i="12"/>
  <c r="N82" i="12"/>
  <c r="O82" i="12"/>
  <c r="P82" i="12"/>
  <c r="Q82" i="12"/>
  <c r="R82" i="12"/>
  <c r="S82" i="12"/>
  <c r="T82" i="12"/>
  <c r="F83" i="12"/>
  <c r="G83" i="12"/>
  <c r="J83" i="12"/>
  <c r="K83" i="12"/>
  <c r="L83" i="12"/>
  <c r="M83" i="12"/>
  <c r="N83" i="12"/>
  <c r="O83" i="12"/>
  <c r="P83" i="12"/>
  <c r="Q83" i="12"/>
  <c r="R83" i="12"/>
  <c r="S83" i="12"/>
  <c r="T83" i="12"/>
  <c r="C84" i="12"/>
  <c r="D84" i="12"/>
  <c r="E84" i="12"/>
  <c r="F84" i="12"/>
  <c r="G84" i="12"/>
  <c r="H84" i="12"/>
  <c r="J84" i="12"/>
  <c r="K84" i="12"/>
  <c r="L84" i="12"/>
  <c r="M84" i="12"/>
  <c r="N84" i="12"/>
  <c r="O84" i="12"/>
  <c r="P84" i="12"/>
  <c r="Q84" i="12"/>
  <c r="R84" i="12"/>
  <c r="S84" i="12"/>
  <c r="T84" i="12"/>
  <c r="D85" i="12"/>
  <c r="E85" i="12"/>
  <c r="F85" i="12"/>
  <c r="G85" i="12"/>
  <c r="H85" i="12"/>
  <c r="I85" i="12"/>
  <c r="J85" i="12"/>
  <c r="K85" i="12"/>
  <c r="L85" i="12"/>
  <c r="M85" i="12"/>
  <c r="N85" i="12"/>
  <c r="O85" i="12"/>
  <c r="P85" i="12"/>
  <c r="Q85" i="12"/>
  <c r="R85" i="12"/>
  <c r="S85" i="12"/>
  <c r="T85" i="12"/>
  <c r="D86" i="12"/>
  <c r="E86" i="12"/>
  <c r="F86" i="12"/>
  <c r="G86" i="12"/>
  <c r="H86" i="12"/>
  <c r="I86" i="12"/>
  <c r="J86" i="12"/>
  <c r="K86" i="12"/>
  <c r="L86" i="12"/>
  <c r="M86" i="12"/>
  <c r="N86" i="12"/>
  <c r="P86" i="12"/>
  <c r="Q86" i="12"/>
  <c r="R86" i="12"/>
  <c r="S86" i="12"/>
  <c r="T86" i="12"/>
  <c r="C87" i="12"/>
  <c r="D87" i="12"/>
  <c r="E87" i="12"/>
  <c r="F87" i="12"/>
  <c r="G87" i="12"/>
  <c r="H87" i="12"/>
  <c r="I87" i="12"/>
  <c r="J87" i="12"/>
  <c r="K87" i="12"/>
  <c r="L87" i="12"/>
  <c r="M87" i="12"/>
  <c r="N87" i="12"/>
  <c r="O87" i="12"/>
  <c r="P87" i="12"/>
  <c r="Q87" i="12"/>
  <c r="R87" i="12"/>
  <c r="S87" i="12"/>
  <c r="T87" i="12"/>
  <c r="C88" i="12"/>
  <c r="D88" i="12"/>
  <c r="E88" i="12"/>
  <c r="F88" i="12"/>
  <c r="G88" i="12"/>
  <c r="H88" i="12"/>
  <c r="I88" i="12"/>
  <c r="J88" i="12"/>
  <c r="K88" i="12"/>
  <c r="L88" i="12"/>
  <c r="M88" i="12"/>
  <c r="N88" i="12"/>
  <c r="O88" i="12"/>
  <c r="P88" i="12"/>
  <c r="Q88" i="12"/>
  <c r="R88" i="12"/>
  <c r="S88" i="12"/>
  <c r="T88" i="12"/>
  <c r="C89" i="12"/>
  <c r="D89" i="12"/>
  <c r="E89" i="12"/>
  <c r="F89" i="12"/>
  <c r="G89" i="12"/>
  <c r="H89" i="12"/>
  <c r="I89" i="12"/>
  <c r="J89" i="12"/>
  <c r="K89" i="12"/>
  <c r="L89" i="12"/>
  <c r="M89" i="12"/>
  <c r="N89" i="12"/>
  <c r="O89" i="12"/>
  <c r="P89" i="12"/>
  <c r="Q89" i="12"/>
  <c r="R89" i="12"/>
  <c r="S89" i="12"/>
  <c r="T89" i="12"/>
  <c r="C90" i="12"/>
  <c r="D90" i="12"/>
  <c r="E90" i="12"/>
  <c r="F90" i="12"/>
  <c r="G90" i="12"/>
  <c r="H90" i="12"/>
  <c r="I90" i="12"/>
  <c r="J90" i="12"/>
  <c r="K90" i="12"/>
  <c r="L90" i="12"/>
  <c r="M90" i="12"/>
  <c r="N90" i="12"/>
  <c r="O90" i="12"/>
  <c r="P90" i="12"/>
  <c r="Q90" i="12"/>
  <c r="R90" i="12"/>
  <c r="S90" i="12"/>
  <c r="T90" i="12"/>
  <c r="C91" i="12"/>
  <c r="D91" i="12"/>
  <c r="E91" i="12"/>
  <c r="F91" i="12"/>
  <c r="G91" i="12"/>
  <c r="H91" i="12"/>
  <c r="I91" i="12"/>
  <c r="J91" i="12"/>
  <c r="K91" i="12"/>
  <c r="L91" i="12"/>
  <c r="M91" i="12"/>
  <c r="N91" i="12"/>
  <c r="O91" i="12"/>
  <c r="P91" i="12"/>
  <c r="Q91" i="12"/>
  <c r="R91" i="12"/>
  <c r="S91" i="12"/>
  <c r="T91" i="12"/>
  <c r="C92" i="12"/>
  <c r="D92" i="12"/>
  <c r="E92" i="12"/>
  <c r="F92" i="12"/>
  <c r="G92" i="12"/>
  <c r="H92" i="12"/>
  <c r="I92" i="12"/>
  <c r="J92" i="12"/>
  <c r="K92" i="12"/>
  <c r="L92" i="12"/>
  <c r="M92" i="12"/>
  <c r="N92" i="12"/>
  <c r="O92" i="12"/>
  <c r="P92" i="12"/>
  <c r="R92" i="12"/>
  <c r="S92" i="12"/>
  <c r="T92" i="12"/>
  <c r="C93" i="12"/>
  <c r="D93" i="12"/>
  <c r="E93" i="12"/>
  <c r="F93" i="12"/>
  <c r="G93" i="12"/>
  <c r="H93" i="12"/>
  <c r="I93" i="12"/>
  <c r="J93" i="12"/>
  <c r="K93" i="12"/>
  <c r="L93" i="12"/>
  <c r="M93" i="12"/>
  <c r="N93" i="12"/>
  <c r="O93" i="12"/>
  <c r="P93" i="12"/>
  <c r="R93" i="12"/>
  <c r="S93" i="12"/>
  <c r="T93" i="12"/>
  <c r="C94" i="12"/>
  <c r="D94" i="12"/>
  <c r="E94" i="12"/>
  <c r="F94" i="12"/>
  <c r="G94" i="12"/>
  <c r="H94" i="12"/>
  <c r="I94" i="12"/>
  <c r="J94" i="12"/>
  <c r="K94" i="12"/>
  <c r="L94" i="12"/>
  <c r="M94" i="12"/>
  <c r="N94" i="12"/>
  <c r="O94" i="12"/>
  <c r="P94" i="12"/>
  <c r="Q94" i="12"/>
  <c r="R94" i="12"/>
  <c r="S94" i="12"/>
  <c r="T94" i="12"/>
  <c r="C95" i="12"/>
  <c r="D95" i="12"/>
  <c r="E95" i="12"/>
  <c r="F95" i="12"/>
  <c r="G95" i="12"/>
  <c r="H95" i="12"/>
  <c r="I95" i="12"/>
  <c r="J95" i="12"/>
  <c r="K95" i="12"/>
  <c r="L95" i="12"/>
  <c r="M95" i="12"/>
  <c r="N95" i="12"/>
  <c r="O95" i="12"/>
  <c r="P95" i="12"/>
  <c r="Q95" i="12"/>
  <c r="R95" i="12"/>
  <c r="S95" i="12"/>
  <c r="T95" i="12"/>
  <c r="C96" i="12"/>
  <c r="D96" i="12"/>
  <c r="E96" i="12"/>
  <c r="F96" i="12"/>
  <c r="G96" i="12"/>
  <c r="H96" i="12"/>
  <c r="I96" i="12"/>
  <c r="J96" i="12"/>
  <c r="K96" i="12"/>
  <c r="L96" i="12"/>
  <c r="M96" i="12"/>
  <c r="N96" i="12"/>
  <c r="O96" i="12"/>
  <c r="P96" i="12"/>
  <c r="Q96" i="12"/>
  <c r="R96" i="12"/>
  <c r="S96" i="12"/>
  <c r="T96" i="12"/>
  <c r="C97" i="12"/>
  <c r="D97" i="12"/>
  <c r="E97" i="12"/>
  <c r="F97" i="12"/>
  <c r="G97" i="12"/>
  <c r="H97" i="12"/>
  <c r="I97" i="12"/>
  <c r="J97" i="12"/>
  <c r="K97" i="12"/>
  <c r="L97" i="12"/>
  <c r="M97" i="12"/>
  <c r="N97" i="12"/>
  <c r="O97" i="12"/>
  <c r="P97" i="12"/>
  <c r="Q97" i="12"/>
  <c r="R97" i="12"/>
  <c r="S97" i="12"/>
  <c r="T97" i="12"/>
  <c r="C98" i="12"/>
  <c r="D98" i="12"/>
  <c r="E98" i="12"/>
  <c r="F98" i="12"/>
  <c r="G98" i="12"/>
  <c r="H98" i="12"/>
  <c r="I98" i="12"/>
  <c r="J98" i="12"/>
  <c r="K98" i="12"/>
  <c r="L98" i="12"/>
  <c r="M98" i="12"/>
  <c r="N98" i="12"/>
  <c r="O98" i="12"/>
  <c r="P98" i="12"/>
  <c r="Q98" i="12"/>
  <c r="R98" i="12"/>
  <c r="S98" i="12"/>
  <c r="T98" i="12"/>
  <c r="C99" i="12"/>
  <c r="D99" i="12"/>
  <c r="E99" i="12"/>
  <c r="F99" i="12"/>
  <c r="G99" i="12"/>
  <c r="H99" i="12"/>
  <c r="I99" i="12"/>
  <c r="J99" i="12"/>
  <c r="K99" i="12"/>
  <c r="L99" i="12"/>
  <c r="M99" i="12"/>
  <c r="N99" i="12"/>
  <c r="O99" i="12"/>
  <c r="P99" i="12"/>
  <c r="Q99" i="12"/>
  <c r="R99" i="12"/>
  <c r="S99" i="12"/>
  <c r="T99" i="12"/>
  <c r="C100" i="12"/>
  <c r="D100" i="12"/>
  <c r="E100" i="12"/>
  <c r="F100" i="12"/>
  <c r="G100" i="12"/>
  <c r="H100" i="12"/>
  <c r="I100" i="12"/>
  <c r="J100" i="12"/>
  <c r="K100" i="12"/>
  <c r="L100" i="12"/>
  <c r="M100" i="12"/>
  <c r="N100" i="12"/>
  <c r="O100" i="12"/>
  <c r="P100" i="12"/>
  <c r="Q100" i="12"/>
  <c r="R100" i="12"/>
  <c r="S100" i="12"/>
  <c r="T100" i="12"/>
  <c r="C101" i="12"/>
  <c r="D101" i="12"/>
  <c r="E101" i="12"/>
  <c r="F101" i="12"/>
  <c r="G101" i="12"/>
  <c r="H101" i="12"/>
  <c r="I101" i="12"/>
  <c r="J101" i="12"/>
  <c r="K101" i="12"/>
  <c r="L101" i="12"/>
  <c r="M101" i="12"/>
  <c r="N101" i="12"/>
  <c r="O101" i="12"/>
  <c r="P101" i="12"/>
  <c r="Q101" i="12"/>
  <c r="R101" i="12"/>
  <c r="S101" i="12"/>
  <c r="T101" i="12"/>
  <c r="C102" i="12"/>
  <c r="D102" i="12"/>
  <c r="E102" i="12"/>
  <c r="F102" i="12"/>
  <c r="G102" i="12"/>
  <c r="H102" i="12"/>
  <c r="I102" i="12"/>
  <c r="J102" i="12"/>
  <c r="K102" i="12"/>
  <c r="L102" i="12"/>
  <c r="M102" i="12"/>
  <c r="N102" i="12"/>
  <c r="O102" i="12"/>
  <c r="P102" i="12"/>
  <c r="Q102" i="12"/>
  <c r="R102" i="12"/>
  <c r="S102" i="12"/>
  <c r="T102" i="12"/>
  <c r="C103" i="12"/>
  <c r="D103" i="12"/>
  <c r="E103" i="12"/>
  <c r="F103" i="12"/>
  <c r="G103" i="12"/>
  <c r="H103" i="12"/>
  <c r="I103" i="12"/>
  <c r="J103" i="12"/>
  <c r="K103" i="12"/>
  <c r="L103" i="12"/>
  <c r="M103" i="12"/>
  <c r="N103" i="12"/>
  <c r="O103" i="12"/>
  <c r="P103" i="12"/>
  <c r="Q103" i="12"/>
  <c r="R103" i="12"/>
  <c r="S103" i="12"/>
  <c r="T103" i="12"/>
  <c r="C104" i="12"/>
  <c r="D104" i="12"/>
  <c r="E104" i="12"/>
  <c r="F104" i="12"/>
  <c r="G104" i="12"/>
  <c r="H104" i="12"/>
  <c r="I104" i="12"/>
  <c r="J104" i="12"/>
  <c r="K104" i="12"/>
  <c r="L104" i="12"/>
  <c r="M104" i="12"/>
  <c r="N104" i="12"/>
  <c r="O104" i="12"/>
  <c r="P104" i="12"/>
  <c r="Q104" i="12"/>
  <c r="R104" i="12"/>
  <c r="S104" i="12"/>
  <c r="T104" i="12"/>
  <c r="C105" i="12"/>
  <c r="D105" i="12"/>
  <c r="E105" i="12"/>
  <c r="F105" i="12"/>
  <c r="G105" i="12"/>
  <c r="H105" i="12"/>
  <c r="I105" i="12"/>
  <c r="J105" i="12"/>
  <c r="K105" i="12"/>
  <c r="L105" i="12"/>
  <c r="M105" i="12"/>
  <c r="N105" i="12"/>
  <c r="O105" i="12"/>
  <c r="P105" i="12"/>
  <c r="Q105" i="12"/>
  <c r="R105" i="12"/>
  <c r="S105" i="12"/>
  <c r="T105" i="12"/>
  <c r="C106" i="12"/>
  <c r="D106" i="12"/>
  <c r="E106" i="12"/>
  <c r="F106" i="12"/>
  <c r="G106" i="12"/>
  <c r="H106" i="12"/>
  <c r="I106" i="12"/>
  <c r="J106" i="12"/>
  <c r="K106" i="12"/>
  <c r="L106" i="12"/>
  <c r="M106" i="12"/>
  <c r="N106" i="12"/>
  <c r="O106" i="12"/>
  <c r="P106" i="12"/>
  <c r="Q106" i="12"/>
  <c r="R106" i="12"/>
  <c r="S106" i="12"/>
  <c r="T106" i="12"/>
  <c r="C107" i="12"/>
  <c r="D107" i="12"/>
  <c r="E107" i="12"/>
  <c r="F107" i="12"/>
  <c r="G107" i="12"/>
  <c r="H107" i="12"/>
  <c r="I107" i="12"/>
  <c r="J107" i="12"/>
  <c r="K107" i="12"/>
  <c r="L107" i="12"/>
  <c r="M107" i="12"/>
  <c r="N107" i="12"/>
  <c r="O107" i="12"/>
  <c r="P107" i="12"/>
  <c r="Q107" i="12"/>
  <c r="R107" i="12"/>
  <c r="S107" i="12"/>
  <c r="T107" i="12"/>
  <c r="C108" i="12"/>
  <c r="D108" i="12"/>
  <c r="E108" i="12"/>
  <c r="F108" i="12"/>
  <c r="G108" i="12"/>
  <c r="H108" i="12"/>
  <c r="I108" i="12"/>
  <c r="J108" i="12"/>
  <c r="K108" i="12"/>
  <c r="L108" i="12"/>
  <c r="M108" i="12"/>
  <c r="N108" i="12"/>
  <c r="O108" i="12"/>
  <c r="P108" i="12"/>
  <c r="Q108" i="12"/>
  <c r="R108" i="12"/>
  <c r="S108" i="12"/>
  <c r="T108" i="12"/>
  <c r="C109" i="12"/>
  <c r="D109" i="12"/>
  <c r="E109" i="12"/>
  <c r="F109" i="12"/>
  <c r="G109" i="12"/>
  <c r="H109" i="12"/>
  <c r="I109" i="12"/>
  <c r="J109" i="12"/>
  <c r="K109" i="12"/>
  <c r="L109" i="12"/>
  <c r="M109" i="12"/>
  <c r="N109" i="12"/>
  <c r="O109" i="12"/>
  <c r="P109" i="12"/>
  <c r="Q109" i="12"/>
  <c r="R109" i="12"/>
  <c r="S109" i="12"/>
  <c r="T109" i="12"/>
  <c r="C110" i="12"/>
  <c r="D110" i="12"/>
  <c r="E110" i="12"/>
  <c r="F110" i="12"/>
  <c r="G110" i="12"/>
  <c r="H110" i="12"/>
  <c r="I110" i="12"/>
  <c r="J110" i="12"/>
  <c r="K110" i="12"/>
  <c r="L110" i="12"/>
  <c r="M110" i="12"/>
  <c r="N110" i="12"/>
  <c r="O110" i="12"/>
  <c r="P110" i="12"/>
  <c r="Q110" i="12"/>
  <c r="R110" i="12"/>
  <c r="S110" i="12"/>
  <c r="T110" i="12"/>
  <c r="C111" i="12"/>
  <c r="D111" i="12"/>
  <c r="E111" i="12"/>
  <c r="F111" i="12"/>
  <c r="G111" i="12"/>
  <c r="H111" i="12"/>
  <c r="I111" i="12"/>
  <c r="J111" i="12"/>
  <c r="K111" i="12"/>
  <c r="L111" i="12"/>
  <c r="M111" i="12"/>
  <c r="N111" i="12"/>
  <c r="O111" i="12"/>
  <c r="P111" i="12"/>
  <c r="Q111" i="12"/>
  <c r="R111" i="12"/>
  <c r="S111" i="12"/>
  <c r="T111" i="12"/>
  <c r="C112" i="12"/>
  <c r="D112" i="12"/>
  <c r="E112" i="12"/>
  <c r="F112" i="12"/>
  <c r="G112" i="12"/>
  <c r="H112" i="12"/>
  <c r="I112" i="12"/>
  <c r="J112" i="12"/>
  <c r="K112" i="12"/>
  <c r="L112" i="12"/>
  <c r="M112" i="12"/>
  <c r="N112" i="12"/>
  <c r="O112" i="12"/>
  <c r="P112" i="12"/>
  <c r="Q112" i="12"/>
  <c r="R112" i="12"/>
  <c r="S112" i="12"/>
  <c r="T112" i="12"/>
  <c r="C113" i="12"/>
  <c r="D113" i="12"/>
  <c r="E113" i="12"/>
  <c r="F113" i="12"/>
  <c r="G113" i="12"/>
  <c r="H113" i="12"/>
  <c r="I113" i="12"/>
  <c r="J113" i="12"/>
  <c r="K113" i="12"/>
  <c r="L113" i="12"/>
  <c r="M113" i="12"/>
  <c r="N113" i="12"/>
  <c r="O113" i="12"/>
  <c r="P113" i="12"/>
  <c r="Q113" i="12"/>
  <c r="R113" i="12"/>
  <c r="S113" i="12"/>
  <c r="T113" i="12"/>
  <c r="C114" i="12"/>
  <c r="D114" i="12"/>
  <c r="E114" i="12"/>
  <c r="F114" i="12"/>
  <c r="G114" i="12"/>
  <c r="H114" i="12"/>
  <c r="I114" i="12"/>
  <c r="J114" i="12"/>
  <c r="K114" i="12"/>
  <c r="L114" i="12"/>
  <c r="M114" i="12"/>
  <c r="N114" i="12"/>
  <c r="O114" i="12"/>
  <c r="P114" i="12"/>
  <c r="Q114" i="12"/>
  <c r="R114" i="12"/>
  <c r="S114" i="12"/>
  <c r="T114" i="12"/>
  <c r="C115" i="12"/>
  <c r="D115" i="12"/>
  <c r="E115" i="12"/>
  <c r="F115" i="12"/>
  <c r="G115" i="12"/>
  <c r="H115" i="12"/>
  <c r="I115" i="12"/>
  <c r="J115" i="12"/>
  <c r="K115" i="12"/>
  <c r="L115" i="12"/>
  <c r="M115" i="12"/>
  <c r="N115" i="12"/>
  <c r="O115" i="12"/>
  <c r="P115" i="12"/>
  <c r="Q115" i="12"/>
  <c r="R115" i="12"/>
  <c r="S115" i="12"/>
  <c r="T115" i="12"/>
  <c r="C116" i="12"/>
  <c r="D116" i="12"/>
  <c r="E116" i="12"/>
  <c r="F116" i="12"/>
  <c r="G116" i="12"/>
  <c r="H116" i="12"/>
  <c r="I116" i="12"/>
  <c r="J116" i="12"/>
  <c r="K116" i="12"/>
  <c r="L116" i="12"/>
  <c r="M116" i="12"/>
  <c r="N116" i="12"/>
  <c r="O116" i="12"/>
  <c r="P116" i="12"/>
  <c r="Q116" i="12"/>
  <c r="R116" i="12"/>
  <c r="S116" i="12"/>
  <c r="T116" i="12"/>
  <c r="C117" i="12"/>
  <c r="D117" i="12"/>
  <c r="E117" i="12"/>
  <c r="F117" i="12"/>
  <c r="G117" i="12"/>
  <c r="H117" i="12"/>
  <c r="I117" i="12"/>
  <c r="J117" i="12"/>
  <c r="K117" i="12"/>
  <c r="L117" i="12"/>
  <c r="M117" i="12"/>
  <c r="N117" i="12"/>
  <c r="O117" i="12"/>
  <c r="P117" i="12"/>
  <c r="Q117" i="12"/>
  <c r="R117" i="12"/>
  <c r="S117" i="12"/>
  <c r="T117" i="12"/>
  <c r="C118" i="12"/>
  <c r="D118" i="12"/>
  <c r="E118" i="12"/>
  <c r="F118" i="12"/>
  <c r="G118" i="12"/>
  <c r="H118" i="12"/>
  <c r="I118" i="12"/>
  <c r="J118" i="12"/>
  <c r="K118" i="12"/>
  <c r="L118" i="12"/>
  <c r="M118" i="12"/>
  <c r="N118" i="12"/>
  <c r="O118" i="12"/>
  <c r="P118" i="12"/>
  <c r="Q118" i="12"/>
  <c r="R118" i="12"/>
  <c r="S118" i="12"/>
  <c r="T118" i="12"/>
  <c r="C119" i="12"/>
  <c r="D119" i="12"/>
  <c r="E119" i="12"/>
  <c r="F119" i="12"/>
  <c r="G119" i="12"/>
  <c r="H119" i="12"/>
  <c r="I119" i="12"/>
  <c r="J119" i="12"/>
  <c r="K119" i="12"/>
  <c r="L119" i="12"/>
  <c r="M119" i="12"/>
  <c r="N119" i="12"/>
  <c r="O119" i="12"/>
  <c r="P119" i="12"/>
  <c r="Q119" i="12"/>
  <c r="R119" i="12"/>
  <c r="S119" i="12"/>
  <c r="T119" i="12"/>
  <c r="C120" i="12"/>
  <c r="D120" i="12"/>
  <c r="E120" i="12"/>
  <c r="F120" i="12"/>
  <c r="G120" i="12"/>
  <c r="H120" i="12"/>
  <c r="I120" i="12"/>
  <c r="J120" i="12"/>
  <c r="K120" i="12"/>
  <c r="L120" i="12"/>
  <c r="M120" i="12"/>
  <c r="N120" i="12"/>
  <c r="O120" i="12"/>
  <c r="P120" i="12"/>
  <c r="Q120" i="12"/>
  <c r="R120" i="12"/>
  <c r="S120" i="12"/>
  <c r="T120" i="12"/>
  <c r="F4" i="12"/>
  <c r="N4" i="12"/>
  <c r="Q4" i="12"/>
  <c r="R4" i="12"/>
  <c r="S4" i="12"/>
  <c r="T4" i="12"/>
  <c r="W2" i="6" l="1"/>
  <c r="W4" i="6" l="1"/>
  <c r="W5" i="6"/>
  <c r="W6" i="6"/>
  <c r="W7" i="6"/>
  <c r="W8" i="6"/>
  <c r="W9" i="6"/>
  <c r="W10" i="6"/>
  <c r="W11" i="6"/>
  <c r="W12" i="6"/>
  <c r="W13" i="6"/>
  <c r="W14" i="6"/>
  <c r="W15" i="6"/>
  <c r="W16" i="6"/>
  <c r="W17" i="6"/>
  <c r="W18" i="6"/>
  <c r="W19" i="6"/>
  <c r="W20" i="6"/>
  <c r="W22" i="6"/>
  <c r="W23" i="6"/>
  <c r="W24" i="6"/>
  <c r="W25" i="6"/>
  <c r="W26" i="6"/>
  <c r="W27" i="6"/>
  <c r="W28" i="6"/>
  <c r="W29" i="6"/>
  <c r="W30" i="6"/>
  <c r="W31" i="6"/>
  <c r="W32" i="6"/>
  <c r="W33" i="6"/>
  <c r="W34" i="6"/>
  <c r="W35" i="6"/>
  <c r="W36" i="6"/>
  <c r="W37" i="6"/>
  <c r="W38" i="6"/>
  <c r="W40" i="6"/>
  <c r="W41" i="6"/>
  <c r="W42" i="6"/>
  <c r="W43" i="6"/>
  <c r="W44" i="6"/>
  <c r="W45" i="6"/>
  <c r="W46" i="6"/>
  <c r="W47" i="6"/>
  <c r="W48" i="6"/>
  <c r="W49" i="6"/>
  <c r="W50" i="6"/>
  <c r="W51" i="6"/>
  <c r="W52" i="6"/>
  <c r="W53" i="6"/>
  <c r="W54" i="6"/>
  <c r="W55" i="6"/>
  <c r="W56" i="6"/>
  <c r="W58" i="6"/>
  <c r="W59" i="6"/>
  <c r="W60" i="6"/>
  <c r="W61" i="6"/>
  <c r="W62" i="6"/>
  <c r="W63" i="6"/>
  <c r="W64" i="6"/>
  <c r="W65" i="6"/>
  <c r="W66" i="6"/>
  <c r="W67" i="6"/>
  <c r="W68" i="6"/>
  <c r="W69" i="6"/>
  <c r="W70" i="6"/>
  <c r="W71" i="6"/>
  <c r="W72" i="6"/>
  <c r="W73" i="6"/>
  <c r="W74" i="6"/>
  <c r="W75" i="6"/>
  <c r="W76" i="6"/>
  <c r="W77" i="6"/>
  <c r="W78" i="6"/>
  <c r="W79" i="6"/>
  <c r="W80" i="6"/>
  <c r="W81" i="6"/>
  <c r="W82" i="6"/>
  <c r="W83" i="6"/>
  <c r="W84" i="6"/>
  <c r="W85" i="6"/>
  <c r="W86" i="6"/>
  <c r="W87" i="6"/>
  <c r="W88" i="6"/>
  <c r="W89" i="6"/>
  <c r="W90" i="6"/>
  <c r="W91" i="6"/>
  <c r="W92" i="6"/>
  <c r="W93" i="6"/>
  <c r="W94" i="6"/>
  <c r="W95" i="6"/>
  <c r="W96" i="6"/>
  <c r="W97" i="6"/>
  <c r="W98" i="6"/>
  <c r="W99" i="6"/>
  <c r="W100" i="6"/>
  <c r="W101" i="6"/>
  <c r="W102" i="6"/>
  <c r="W103" i="6"/>
  <c r="W104" i="6"/>
  <c r="W105" i="6"/>
  <c r="W106" i="6"/>
  <c r="W107" i="6"/>
  <c r="W108" i="6"/>
  <c r="W109" i="6"/>
  <c r="W110" i="6"/>
  <c r="W111" i="6"/>
  <c r="W112" i="6"/>
  <c r="W113" i="6"/>
  <c r="W114" i="6"/>
  <c r="W115" i="6"/>
  <c r="W116" i="6"/>
  <c r="W117" i="6"/>
  <c r="W118" i="6"/>
  <c r="W119" i="6"/>
  <c r="W120" i="6"/>
  <c r="W121" i="6"/>
  <c r="W122" i="6"/>
  <c r="W123" i="6"/>
  <c r="W124" i="6"/>
  <c r="P2" i="12" l="1"/>
  <c r="P3" i="12"/>
  <c r="F4" i="10" l="1"/>
  <c r="F5" i="10"/>
  <c r="F6" i="10"/>
  <c r="F8" i="10"/>
  <c r="F9" i="10"/>
  <c r="F11" i="10"/>
  <c r="F7" i="10"/>
  <c r="F13" i="10"/>
  <c r="F12" i="10"/>
  <c r="F10" i="10"/>
  <c r="F14" i="10"/>
  <c r="F15" i="10"/>
  <c r="F17" i="10"/>
  <c r="F16" i="10"/>
  <c r="F18" i="10"/>
  <c r="F19" i="10"/>
  <c r="F20" i="10"/>
  <c r="F21" i="10"/>
  <c r="F22" i="10"/>
  <c r="E4" i="10"/>
  <c r="E5" i="10"/>
  <c r="E6" i="10"/>
  <c r="E8" i="10"/>
  <c r="E9" i="10"/>
  <c r="E11" i="10"/>
  <c r="E7" i="10"/>
  <c r="E13" i="10"/>
  <c r="E12" i="10"/>
  <c r="E10" i="10"/>
  <c r="E14" i="10"/>
  <c r="E15" i="10"/>
  <c r="E17" i="10"/>
  <c r="E16" i="10"/>
  <c r="E18" i="10"/>
  <c r="E19" i="10"/>
  <c r="E20" i="10"/>
  <c r="E21" i="10"/>
  <c r="E22" i="10"/>
  <c r="Q74" i="7"/>
  <c r="Q74" i="12" s="1"/>
  <c r="P74" i="7"/>
  <c r="P74" i="12" s="1"/>
  <c r="Q73" i="7"/>
  <c r="Q73" i="12" s="1"/>
  <c r="P73" i="7"/>
  <c r="P73" i="12" s="1"/>
  <c r="Q72" i="7"/>
  <c r="Q72" i="12" s="1"/>
  <c r="P32" i="7"/>
  <c r="P32" i="12" s="1"/>
  <c r="P31" i="7"/>
  <c r="P31" i="12" s="1"/>
  <c r="P30" i="7"/>
  <c r="P30" i="12" s="1"/>
  <c r="Q67" i="7"/>
  <c r="P67" i="7"/>
  <c r="P67" i="12" s="1"/>
  <c r="Q66" i="7"/>
  <c r="P66" i="7"/>
  <c r="P66" i="12" s="1"/>
  <c r="Q65" i="7"/>
  <c r="P65" i="7"/>
  <c r="P65" i="12" s="1"/>
  <c r="Q64" i="7"/>
  <c r="P64" i="7"/>
  <c r="P64" i="12" s="1"/>
  <c r="Q55" i="7"/>
  <c r="Q55" i="12" s="1"/>
  <c r="P55" i="7"/>
  <c r="P55" i="12" s="1"/>
  <c r="Q56" i="7"/>
  <c r="Q56" i="12" s="1"/>
  <c r="P56" i="7"/>
  <c r="P56" i="12" s="1"/>
  <c r="Q57" i="7"/>
  <c r="P57" i="7"/>
  <c r="P57" i="12" s="1"/>
  <c r="Q60" i="7"/>
  <c r="P60" i="7"/>
  <c r="Q59" i="7"/>
  <c r="P59" i="7"/>
  <c r="S3" i="12" l="1"/>
  <c r="S2" i="12"/>
  <c r="AM3" i="11"/>
  <c r="AN3" i="11"/>
  <c r="AO3" i="11"/>
  <c r="AP3" i="11"/>
  <c r="AQ3" i="11"/>
  <c r="AR3" i="11"/>
  <c r="AS3" i="11"/>
  <c r="AT3" i="11"/>
  <c r="AU3" i="11"/>
  <c r="AV3" i="11"/>
  <c r="AW3" i="11"/>
  <c r="AM4" i="11"/>
  <c r="AN4" i="11"/>
  <c r="AO4" i="11"/>
  <c r="AP4" i="11"/>
  <c r="AQ4" i="11"/>
  <c r="AR4" i="11"/>
  <c r="AS4" i="11"/>
  <c r="AT4" i="11"/>
  <c r="AU4" i="11"/>
  <c r="AV4" i="11"/>
  <c r="AW4" i="11"/>
  <c r="AM5" i="11"/>
  <c r="AN5" i="11"/>
  <c r="AO5" i="11"/>
  <c r="AP5" i="11"/>
  <c r="AQ5" i="11"/>
  <c r="AR5" i="11"/>
  <c r="AS5" i="11"/>
  <c r="AT5" i="11"/>
  <c r="AU5" i="11"/>
  <c r="AV5" i="11"/>
  <c r="AW5" i="11"/>
  <c r="AM6" i="11"/>
  <c r="AN6" i="11"/>
  <c r="AO6" i="11"/>
  <c r="AP6" i="11"/>
  <c r="AQ6" i="11"/>
  <c r="AR6" i="11"/>
  <c r="AS6" i="11"/>
  <c r="AT6" i="11"/>
  <c r="AU6" i="11"/>
  <c r="AV6" i="11"/>
  <c r="AW6" i="11"/>
  <c r="AM7" i="11"/>
  <c r="AN7" i="11"/>
  <c r="AO7" i="11"/>
  <c r="AP7" i="11"/>
  <c r="AQ7" i="11"/>
  <c r="AR7" i="11"/>
  <c r="AS7" i="11"/>
  <c r="AT7" i="11"/>
  <c r="AU7" i="11"/>
  <c r="AV7" i="11"/>
  <c r="AW7" i="11"/>
  <c r="AM8" i="11"/>
  <c r="AN8" i="11"/>
  <c r="AO8" i="11"/>
  <c r="AP8" i="11"/>
  <c r="AQ8" i="11"/>
  <c r="AR8" i="11"/>
  <c r="AS8" i="11"/>
  <c r="AT8" i="11"/>
  <c r="AU8" i="11"/>
  <c r="AV8" i="11"/>
  <c r="AW8" i="11"/>
  <c r="AM9" i="11"/>
  <c r="AN9" i="11"/>
  <c r="AO9" i="11"/>
  <c r="AP9" i="11"/>
  <c r="AQ9" i="11"/>
  <c r="AR9" i="11"/>
  <c r="AS9" i="11"/>
  <c r="AT9" i="11"/>
  <c r="AU9" i="11"/>
  <c r="AV9" i="11"/>
  <c r="AW9" i="11"/>
  <c r="AM10" i="11"/>
  <c r="AN10" i="11"/>
  <c r="AO10" i="11"/>
  <c r="AP10" i="11"/>
  <c r="AQ10" i="11"/>
  <c r="AR10" i="11"/>
  <c r="AS10" i="11"/>
  <c r="AT10" i="11"/>
  <c r="AU10" i="11"/>
  <c r="AV10" i="11"/>
  <c r="AW10" i="11"/>
  <c r="AM11" i="11"/>
  <c r="AN11" i="11"/>
  <c r="AO11" i="11"/>
  <c r="AP11" i="11"/>
  <c r="AQ11" i="11"/>
  <c r="AR11" i="11"/>
  <c r="AS11" i="11"/>
  <c r="AT11" i="11"/>
  <c r="AU11" i="11"/>
  <c r="AV11" i="11"/>
  <c r="AW11" i="11"/>
  <c r="AM12" i="11"/>
  <c r="AN12" i="11"/>
  <c r="AO12" i="11"/>
  <c r="AP12" i="11"/>
  <c r="AQ12" i="11"/>
  <c r="AR12" i="11"/>
  <c r="AS12" i="11"/>
  <c r="AT12" i="11"/>
  <c r="AU12" i="11"/>
  <c r="AV12" i="11"/>
  <c r="AW12" i="11"/>
  <c r="AM13" i="11"/>
  <c r="AN13" i="11"/>
  <c r="AO13" i="11"/>
  <c r="AP13" i="11"/>
  <c r="AQ13" i="11"/>
  <c r="AR13" i="11"/>
  <c r="AS13" i="11"/>
  <c r="AT13" i="11"/>
  <c r="AU13" i="11"/>
  <c r="AV13" i="11"/>
  <c r="AW13" i="11"/>
  <c r="AM14" i="11"/>
  <c r="AN14" i="11"/>
  <c r="AO14" i="11"/>
  <c r="AP14" i="11"/>
  <c r="AQ14" i="11"/>
  <c r="AR14" i="11"/>
  <c r="AS14" i="11"/>
  <c r="AT14" i="11"/>
  <c r="AU14" i="11"/>
  <c r="AV14" i="11"/>
  <c r="AW14" i="11"/>
  <c r="AM15" i="11"/>
  <c r="AN15" i="11"/>
  <c r="AO15" i="11"/>
  <c r="AP15" i="11"/>
  <c r="AQ15" i="11"/>
  <c r="AR15" i="11"/>
  <c r="AS15" i="11"/>
  <c r="AT15" i="11"/>
  <c r="AU15" i="11"/>
  <c r="AV15" i="11"/>
  <c r="AW15" i="11"/>
  <c r="AM16" i="11"/>
  <c r="AN16" i="11"/>
  <c r="AO16" i="11"/>
  <c r="AP16" i="11"/>
  <c r="AQ16" i="11"/>
  <c r="AR16" i="11"/>
  <c r="AS16" i="11"/>
  <c r="AT16" i="11"/>
  <c r="AU16" i="11"/>
  <c r="AV16" i="11"/>
  <c r="AW16" i="11"/>
  <c r="AM17" i="11"/>
  <c r="AN17" i="11"/>
  <c r="AO17" i="11"/>
  <c r="AP17" i="11"/>
  <c r="AQ17" i="11"/>
  <c r="AR17" i="11"/>
  <c r="AS17" i="11"/>
  <c r="AT17" i="11"/>
  <c r="AU17" i="11"/>
  <c r="AV17" i="11"/>
  <c r="AW17" i="11"/>
  <c r="AM18" i="11"/>
  <c r="AN18" i="11"/>
  <c r="AO18" i="11"/>
  <c r="AP18" i="11"/>
  <c r="AQ18" i="11"/>
  <c r="AR18" i="11"/>
  <c r="AS18" i="11"/>
  <c r="AT18" i="11"/>
  <c r="AU18" i="11"/>
  <c r="AV18" i="11"/>
  <c r="AW18" i="11"/>
  <c r="AM19" i="11"/>
  <c r="AN19" i="11"/>
  <c r="AO19" i="11"/>
  <c r="AP19" i="11"/>
  <c r="AQ19" i="11"/>
  <c r="AR19" i="11"/>
  <c r="AS19" i="11"/>
  <c r="AT19" i="11"/>
  <c r="AU19" i="11"/>
  <c r="AV19" i="11"/>
  <c r="AW19" i="11"/>
  <c r="AM20" i="11"/>
  <c r="AN20" i="11"/>
  <c r="AO20" i="11"/>
  <c r="AP20" i="11"/>
  <c r="AQ20" i="11"/>
  <c r="AR20" i="11"/>
  <c r="AS20" i="11"/>
  <c r="AT20" i="11"/>
  <c r="AU20" i="11"/>
  <c r="AV20" i="11"/>
  <c r="AW20" i="11"/>
  <c r="AM21" i="11"/>
  <c r="AN21" i="11"/>
  <c r="AO21" i="11"/>
  <c r="AP21" i="11"/>
  <c r="AQ21" i="11"/>
  <c r="AR21" i="11"/>
  <c r="AS21" i="11"/>
  <c r="AT21" i="11"/>
  <c r="AU21" i="11"/>
  <c r="AV21" i="11"/>
  <c r="AW21" i="11"/>
  <c r="AM22" i="11"/>
  <c r="AN22" i="11"/>
  <c r="AO22" i="11"/>
  <c r="AP22" i="11"/>
  <c r="AQ22" i="11"/>
  <c r="AR22" i="11"/>
  <c r="AS22" i="11"/>
  <c r="AT22" i="11"/>
  <c r="AU22" i="11"/>
  <c r="AV22" i="11"/>
  <c r="AW22" i="11"/>
  <c r="AM23" i="11"/>
  <c r="AN23" i="11"/>
  <c r="AO23" i="11"/>
  <c r="AP23" i="11"/>
  <c r="AQ23" i="11"/>
  <c r="AR23" i="11"/>
  <c r="AS23" i="11"/>
  <c r="AT23" i="11"/>
  <c r="AU23" i="11"/>
  <c r="AV23" i="11"/>
  <c r="AW23" i="11"/>
  <c r="AM24" i="11"/>
  <c r="AN24" i="11"/>
  <c r="AO24" i="11"/>
  <c r="AP24" i="11"/>
  <c r="AQ24" i="11"/>
  <c r="AR24" i="11"/>
  <c r="AS24" i="11"/>
  <c r="AT24" i="11"/>
  <c r="AU24" i="11"/>
  <c r="AV24" i="11"/>
  <c r="AW24" i="11"/>
  <c r="AM25" i="11"/>
  <c r="AN25" i="11"/>
  <c r="AO25" i="11"/>
  <c r="AP25" i="11"/>
  <c r="AQ25" i="11"/>
  <c r="AR25" i="11"/>
  <c r="AS25" i="11"/>
  <c r="AT25" i="11"/>
  <c r="AU25" i="11"/>
  <c r="AV25" i="11"/>
  <c r="AW25" i="11"/>
  <c r="AM26" i="11"/>
  <c r="AN26" i="11"/>
  <c r="AO26" i="11"/>
  <c r="AP26" i="11"/>
  <c r="AQ26" i="11"/>
  <c r="AR26" i="11"/>
  <c r="AS26" i="11"/>
  <c r="AT26" i="11"/>
  <c r="AU26" i="11"/>
  <c r="AV26" i="11"/>
  <c r="AW26" i="11"/>
  <c r="AM27" i="11"/>
  <c r="AN27" i="11"/>
  <c r="AO27" i="11"/>
  <c r="AP27" i="11"/>
  <c r="AQ27" i="11"/>
  <c r="AR27" i="11"/>
  <c r="AS27" i="11"/>
  <c r="AT27" i="11"/>
  <c r="AU27" i="11"/>
  <c r="AV27" i="11"/>
  <c r="AW27" i="11"/>
  <c r="AM28" i="11"/>
  <c r="AN28" i="11"/>
  <c r="AO28" i="11"/>
  <c r="AP28" i="11"/>
  <c r="AQ28" i="11"/>
  <c r="AR28" i="11"/>
  <c r="AS28" i="11"/>
  <c r="AT28" i="11"/>
  <c r="AU28" i="11"/>
  <c r="AV28" i="11"/>
  <c r="AW28" i="11"/>
  <c r="AM29" i="11"/>
  <c r="AN29" i="11"/>
  <c r="AO29" i="11"/>
  <c r="AP29" i="11"/>
  <c r="AQ29" i="11"/>
  <c r="AR29" i="11"/>
  <c r="AS29" i="11"/>
  <c r="AT29" i="11"/>
  <c r="AU29" i="11"/>
  <c r="AV29" i="11"/>
  <c r="AW29" i="11"/>
  <c r="AM30" i="11"/>
  <c r="AN30" i="11"/>
  <c r="AO30" i="11"/>
  <c r="AP30" i="11"/>
  <c r="AQ30" i="11"/>
  <c r="AR30" i="11"/>
  <c r="AS30" i="11"/>
  <c r="AT30" i="11"/>
  <c r="AU30" i="11"/>
  <c r="AV30" i="11"/>
  <c r="AW30" i="11"/>
  <c r="AM31" i="11"/>
  <c r="AN31" i="11"/>
  <c r="AO31" i="11"/>
  <c r="AP31" i="11"/>
  <c r="AQ31" i="11"/>
  <c r="AR31" i="11"/>
  <c r="AS31" i="11"/>
  <c r="AT31" i="11"/>
  <c r="AU31" i="11"/>
  <c r="AV31" i="11"/>
  <c r="AW31" i="11"/>
  <c r="AM32" i="11"/>
  <c r="AN32" i="11"/>
  <c r="AO32" i="11"/>
  <c r="AP32" i="11"/>
  <c r="AQ32" i="11"/>
  <c r="AR32" i="11"/>
  <c r="AS32" i="11"/>
  <c r="AT32" i="11"/>
  <c r="AU32" i="11"/>
  <c r="AV32" i="11"/>
  <c r="AW32" i="11"/>
  <c r="AM33" i="11"/>
  <c r="AN33" i="11"/>
  <c r="AO33" i="11"/>
  <c r="AP33" i="11"/>
  <c r="AQ33" i="11"/>
  <c r="AR33" i="11"/>
  <c r="AS33" i="11"/>
  <c r="AT33" i="11"/>
  <c r="AU33" i="11"/>
  <c r="AV33" i="11"/>
  <c r="AW33" i="11"/>
  <c r="AM34" i="11"/>
  <c r="AN34" i="11"/>
  <c r="AO34" i="11"/>
  <c r="AP34" i="11"/>
  <c r="AQ34" i="11"/>
  <c r="AR34" i="11"/>
  <c r="AS34" i="11"/>
  <c r="AT34" i="11"/>
  <c r="AU34" i="11"/>
  <c r="AV34" i="11"/>
  <c r="AW34" i="11"/>
  <c r="AM35" i="11"/>
  <c r="AN35" i="11"/>
  <c r="AO35" i="11"/>
  <c r="AP35" i="11"/>
  <c r="AQ35" i="11"/>
  <c r="AR35" i="11"/>
  <c r="AS35" i="11"/>
  <c r="AT35" i="11"/>
  <c r="AU35" i="11"/>
  <c r="AV35" i="11"/>
  <c r="AW35" i="11"/>
  <c r="AM36" i="11"/>
  <c r="AN36" i="11"/>
  <c r="AO36" i="11"/>
  <c r="AP36" i="11"/>
  <c r="AQ36" i="11"/>
  <c r="AR36" i="11"/>
  <c r="AS36" i="11"/>
  <c r="AT36" i="11"/>
  <c r="AU36" i="11"/>
  <c r="AV36" i="11"/>
  <c r="AW36" i="11"/>
  <c r="AM37" i="11"/>
  <c r="AN37" i="11"/>
  <c r="AO37" i="11"/>
  <c r="AP37" i="11"/>
  <c r="AQ37" i="11"/>
  <c r="AR37" i="11"/>
  <c r="AS37" i="11"/>
  <c r="AT37" i="11"/>
  <c r="AU37" i="11"/>
  <c r="AV37" i="11"/>
  <c r="AW37" i="11"/>
  <c r="AM38" i="11"/>
  <c r="AN38" i="11"/>
  <c r="AO38" i="11"/>
  <c r="AP38" i="11"/>
  <c r="AQ38" i="11"/>
  <c r="AR38" i="11"/>
  <c r="AS38" i="11"/>
  <c r="AT38" i="11"/>
  <c r="AU38" i="11"/>
  <c r="AV38" i="11"/>
  <c r="AW38" i="11"/>
  <c r="AM39" i="11"/>
  <c r="AN39" i="11"/>
  <c r="AO39" i="11"/>
  <c r="AP39" i="11"/>
  <c r="AQ39" i="11"/>
  <c r="AR39" i="11"/>
  <c r="AS39" i="11"/>
  <c r="AT39" i="11"/>
  <c r="AU39" i="11"/>
  <c r="AV39" i="11"/>
  <c r="AW39" i="11"/>
  <c r="AM40" i="11"/>
  <c r="AN40" i="11"/>
  <c r="AO40" i="11"/>
  <c r="AP40" i="11"/>
  <c r="AQ40" i="11"/>
  <c r="AR40" i="11"/>
  <c r="AS40" i="11"/>
  <c r="AT40" i="11"/>
  <c r="AU40" i="11"/>
  <c r="AV40" i="11"/>
  <c r="AW40" i="11"/>
  <c r="AM41" i="11"/>
  <c r="AN41" i="11"/>
  <c r="AO41" i="11"/>
  <c r="AP41" i="11"/>
  <c r="AQ41" i="11"/>
  <c r="AR41" i="11"/>
  <c r="AS41" i="11"/>
  <c r="AT41" i="11"/>
  <c r="AU41" i="11"/>
  <c r="AV41" i="11"/>
  <c r="AW41" i="11"/>
  <c r="AM42" i="11"/>
  <c r="AN42" i="11"/>
  <c r="AO42" i="11"/>
  <c r="AP42" i="11"/>
  <c r="AQ42" i="11"/>
  <c r="AR42" i="11"/>
  <c r="AS42" i="11"/>
  <c r="AT42" i="11"/>
  <c r="AU42" i="11"/>
  <c r="AV42" i="11"/>
  <c r="AW42" i="11"/>
  <c r="AM43" i="11"/>
  <c r="AN43" i="11"/>
  <c r="AO43" i="11"/>
  <c r="AP43" i="11"/>
  <c r="AQ43" i="11"/>
  <c r="AR43" i="11"/>
  <c r="AS43" i="11"/>
  <c r="AT43" i="11"/>
  <c r="AU43" i="11"/>
  <c r="AV43" i="11"/>
  <c r="AW43" i="11"/>
  <c r="AM44" i="11"/>
  <c r="AN44" i="11"/>
  <c r="AO44" i="11"/>
  <c r="AP44" i="11"/>
  <c r="AQ44" i="11"/>
  <c r="AR44" i="11"/>
  <c r="AS44" i="11"/>
  <c r="AT44" i="11"/>
  <c r="AU44" i="11"/>
  <c r="AV44" i="11"/>
  <c r="AW44" i="11"/>
  <c r="AM45" i="11"/>
  <c r="AN45" i="11"/>
  <c r="AO45" i="11"/>
  <c r="AP45" i="11"/>
  <c r="AQ45" i="11"/>
  <c r="AR45" i="11"/>
  <c r="AS45" i="11"/>
  <c r="AT45" i="11"/>
  <c r="AU45" i="11"/>
  <c r="AV45" i="11"/>
  <c r="AW45" i="11"/>
  <c r="AM46" i="11"/>
  <c r="AN46" i="11"/>
  <c r="AO46" i="11"/>
  <c r="AP46" i="11"/>
  <c r="AQ46" i="11"/>
  <c r="AR46" i="11"/>
  <c r="AS46" i="11"/>
  <c r="AT46" i="11"/>
  <c r="AU46" i="11"/>
  <c r="AV46" i="11"/>
  <c r="AW46" i="11"/>
  <c r="AM47" i="11"/>
  <c r="AN47" i="11"/>
  <c r="AO47" i="11"/>
  <c r="AP47" i="11"/>
  <c r="AQ47" i="11"/>
  <c r="AR47" i="11"/>
  <c r="AS47" i="11"/>
  <c r="AT47" i="11"/>
  <c r="AU47" i="11"/>
  <c r="AV47" i="11"/>
  <c r="AW47" i="11"/>
  <c r="AM48" i="11"/>
  <c r="AN48" i="11"/>
  <c r="AO48" i="11"/>
  <c r="AP48" i="11"/>
  <c r="AQ48" i="11"/>
  <c r="AR48" i="11"/>
  <c r="AS48" i="11"/>
  <c r="AT48" i="11"/>
  <c r="AU48" i="11"/>
  <c r="AV48" i="11"/>
  <c r="AW48" i="11"/>
  <c r="AM49" i="11"/>
  <c r="AN49" i="11"/>
  <c r="AO49" i="11"/>
  <c r="AP49" i="11"/>
  <c r="AQ49" i="11"/>
  <c r="AR49" i="11"/>
  <c r="AS49" i="11"/>
  <c r="AT49" i="11"/>
  <c r="AU49" i="11"/>
  <c r="AV49" i="11"/>
  <c r="AW49" i="11"/>
  <c r="AM50" i="11"/>
  <c r="AN50" i="11"/>
  <c r="AO50" i="11"/>
  <c r="AP50" i="11"/>
  <c r="AQ50" i="11"/>
  <c r="AR50" i="11"/>
  <c r="AS50" i="11"/>
  <c r="AT50" i="11"/>
  <c r="AU50" i="11"/>
  <c r="AV50" i="11"/>
  <c r="AW50" i="11"/>
  <c r="AM51" i="11"/>
  <c r="AN51" i="11"/>
  <c r="AO51" i="11"/>
  <c r="AP51" i="11"/>
  <c r="AQ51" i="11"/>
  <c r="AR51" i="11"/>
  <c r="AS51" i="11"/>
  <c r="AT51" i="11"/>
  <c r="AU51" i="11"/>
  <c r="AV51" i="11"/>
  <c r="AW51" i="11"/>
  <c r="AM52" i="11"/>
  <c r="AN52" i="11"/>
  <c r="AO52" i="11"/>
  <c r="AP52" i="11"/>
  <c r="AQ52" i="11"/>
  <c r="AR52" i="11"/>
  <c r="AS52" i="11"/>
  <c r="AT52" i="11"/>
  <c r="AU52" i="11"/>
  <c r="AV52" i="11"/>
  <c r="AW52" i="11"/>
  <c r="AM53" i="11"/>
  <c r="AN53" i="11"/>
  <c r="AO53" i="11"/>
  <c r="AP53" i="11"/>
  <c r="AQ53" i="11"/>
  <c r="AR53" i="11"/>
  <c r="AS53" i="11"/>
  <c r="AT53" i="11"/>
  <c r="AU53" i="11"/>
  <c r="AV53" i="11"/>
  <c r="AW53" i="11"/>
  <c r="AM54" i="11"/>
  <c r="AN54" i="11"/>
  <c r="AO54" i="11"/>
  <c r="AP54" i="11"/>
  <c r="AQ54" i="11"/>
  <c r="AR54" i="11"/>
  <c r="AS54" i="11"/>
  <c r="AT54" i="11"/>
  <c r="AU54" i="11"/>
  <c r="AV54" i="11"/>
  <c r="AW54" i="11"/>
  <c r="AM55" i="11"/>
  <c r="AN55" i="11"/>
  <c r="AO55" i="11"/>
  <c r="AP55" i="11"/>
  <c r="AQ55" i="11"/>
  <c r="AR55" i="11"/>
  <c r="AS55" i="11"/>
  <c r="AT55" i="11"/>
  <c r="AU55" i="11"/>
  <c r="AV55" i="11"/>
  <c r="AW55" i="11"/>
  <c r="AM56" i="11"/>
  <c r="AN56" i="11"/>
  <c r="AO56" i="11"/>
  <c r="AP56" i="11"/>
  <c r="AQ56" i="11"/>
  <c r="AR56" i="11"/>
  <c r="AS56" i="11"/>
  <c r="AT56" i="11"/>
  <c r="AU56" i="11"/>
  <c r="AV56" i="11"/>
  <c r="AW56" i="11"/>
  <c r="AM57" i="11"/>
  <c r="AN57" i="11"/>
  <c r="AO57" i="11"/>
  <c r="AP57" i="11"/>
  <c r="AQ57" i="11"/>
  <c r="AR57" i="11"/>
  <c r="AS57" i="11"/>
  <c r="AT57" i="11"/>
  <c r="AU57" i="11"/>
  <c r="AV57" i="11"/>
  <c r="AW57" i="11"/>
  <c r="AM58" i="11"/>
  <c r="AN58" i="11"/>
  <c r="AO58" i="11"/>
  <c r="AP58" i="11"/>
  <c r="AQ58" i="11"/>
  <c r="AR58" i="11"/>
  <c r="AS58" i="11"/>
  <c r="AT58" i="11"/>
  <c r="AU58" i="11"/>
  <c r="AV58" i="11"/>
  <c r="AW58" i="11"/>
  <c r="AM59" i="11"/>
  <c r="AN59" i="11"/>
  <c r="AO59" i="11"/>
  <c r="AP59" i="11"/>
  <c r="AQ59" i="11"/>
  <c r="AR59" i="11"/>
  <c r="AS59" i="11"/>
  <c r="AT59" i="11"/>
  <c r="AU59" i="11"/>
  <c r="AV59" i="11"/>
  <c r="AW59" i="11"/>
  <c r="AM60" i="11"/>
  <c r="AN60" i="11"/>
  <c r="AO60" i="11"/>
  <c r="AP60" i="11"/>
  <c r="AQ60" i="11"/>
  <c r="AR60" i="11"/>
  <c r="AS60" i="11"/>
  <c r="AT60" i="11"/>
  <c r="AU60" i="11"/>
  <c r="AV60" i="11"/>
  <c r="AW60" i="11"/>
  <c r="AM61" i="11"/>
  <c r="AN61" i="11"/>
  <c r="AO61" i="11"/>
  <c r="AP61" i="11"/>
  <c r="AQ61" i="11"/>
  <c r="AR61" i="11"/>
  <c r="AS61" i="11"/>
  <c r="AT61" i="11"/>
  <c r="AU61" i="11"/>
  <c r="AV61" i="11"/>
  <c r="AW61" i="11"/>
  <c r="AM62" i="11"/>
  <c r="AN62" i="11"/>
  <c r="AO62" i="11"/>
  <c r="AP62" i="11"/>
  <c r="AQ62" i="11"/>
  <c r="AR62" i="11"/>
  <c r="AS62" i="11"/>
  <c r="AT62" i="11"/>
  <c r="AU62" i="11"/>
  <c r="AV62" i="11"/>
  <c r="AW62" i="11"/>
  <c r="AM63" i="11"/>
  <c r="AN63" i="11"/>
  <c r="AO63" i="11"/>
  <c r="AP63" i="11"/>
  <c r="AQ63" i="11"/>
  <c r="AR63" i="11"/>
  <c r="AS63" i="11"/>
  <c r="AT63" i="11"/>
  <c r="AU63" i="11"/>
  <c r="AV63" i="11"/>
  <c r="AW63" i="11"/>
  <c r="AM64" i="11"/>
  <c r="AN64" i="11"/>
  <c r="AO64" i="11"/>
  <c r="AP64" i="11"/>
  <c r="AQ64" i="11"/>
  <c r="AR64" i="11"/>
  <c r="AS64" i="11"/>
  <c r="AT64" i="11"/>
  <c r="AU64" i="11"/>
  <c r="AV64" i="11"/>
  <c r="AW64" i="11"/>
  <c r="AM65" i="11"/>
  <c r="AN65" i="11"/>
  <c r="AO65" i="11"/>
  <c r="AP65" i="11"/>
  <c r="AQ65" i="11"/>
  <c r="AR65" i="11"/>
  <c r="AS65" i="11"/>
  <c r="AT65" i="11"/>
  <c r="AU65" i="11"/>
  <c r="AV65" i="11"/>
  <c r="AW65" i="11"/>
  <c r="AM66" i="11"/>
  <c r="AN66" i="11"/>
  <c r="AO66" i="11"/>
  <c r="AP66" i="11"/>
  <c r="AQ66" i="11"/>
  <c r="AR66" i="11"/>
  <c r="AS66" i="11"/>
  <c r="AT66" i="11"/>
  <c r="AU66" i="11"/>
  <c r="AV66" i="11"/>
  <c r="AW66" i="11"/>
  <c r="AM67" i="11"/>
  <c r="AN67" i="11"/>
  <c r="AO67" i="11"/>
  <c r="AP67" i="11"/>
  <c r="AQ67" i="11"/>
  <c r="AR67" i="11"/>
  <c r="AS67" i="11"/>
  <c r="AT67" i="11"/>
  <c r="AU67" i="11"/>
  <c r="AV67" i="11"/>
  <c r="AW67" i="11"/>
  <c r="AM68" i="11"/>
  <c r="AN68" i="11"/>
  <c r="AO68" i="11"/>
  <c r="AP68" i="11"/>
  <c r="AQ68" i="11"/>
  <c r="AR68" i="11"/>
  <c r="AS68" i="11"/>
  <c r="AT68" i="11"/>
  <c r="AU68" i="11"/>
  <c r="AV68" i="11"/>
  <c r="AW68" i="11"/>
  <c r="AM69" i="11"/>
  <c r="AN69" i="11"/>
  <c r="AO69" i="11"/>
  <c r="AP69" i="11"/>
  <c r="AQ69" i="11"/>
  <c r="AR69" i="11"/>
  <c r="AS69" i="11"/>
  <c r="AT69" i="11"/>
  <c r="AU69" i="11"/>
  <c r="AV69" i="11"/>
  <c r="AW69" i="11"/>
  <c r="AM70" i="11"/>
  <c r="AN70" i="11"/>
  <c r="AO70" i="11"/>
  <c r="AP70" i="11"/>
  <c r="AQ70" i="11"/>
  <c r="AR70" i="11"/>
  <c r="AS70" i="11"/>
  <c r="AT70" i="11"/>
  <c r="AU70" i="11"/>
  <c r="AV70" i="11"/>
  <c r="AW70" i="11"/>
  <c r="AM71" i="11"/>
  <c r="AN71" i="11"/>
  <c r="AO71" i="11"/>
  <c r="AP71" i="11"/>
  <c r="AQ71" i="11"/>
  <c r="AR71" i="11"/>
  <c r="AS71" i="11"/>
  <c r="AT71" i="11"/>
  <c r="AU71" i="11"/>
  <c r="AV71" i="11"/>
  <c r="AW71" i="11"/>
  <c r="AM72" i="11"/>
  <c r="AN72" i="11"/>
  <c r="AO72" i="11"/>
  <c r="AP72" i="11"/>
  <c r="AQ72" i="11"/>
  <c r="AR72" i="11"/>
  <c r="AS72" i="11"/>
  <c r="AT72" i="11"/>
  <c r="AU72" i="11"/>
  <c r="AV72" i="11"/>
  <c r="AW72" i="11"/>
  <c r="AM73" i="11"/>
  <c r="AN73" i="11"/>
  <c r="AO73" i="11"/>
  <c r="AP73" i="11"/>
  <c r="AQ73" i="11"/>
  <c r="AR73" i="11"/>
  <c r="AS73" i="11"/>
  <c r="AT73" i="11"/>
  <c r="AU73" i="11"/>
  <c r="AV73" i="11"/>
  <c r="AW73" i="11"/>
  <c r="AM74" i="11"/>
  <c r="AN74" i="11"/>
  <c r="AO74" i="11"/>
  <c r="AP74" i="11"/>
  <c r="AQ74" i="11"/>
  <c r="AR74" i="11"/>
  <c r="AS74" i="11"/>
  <c r="AT74" i="11"/>
  <c r="AU74" i="11"/>
  <c r="AV74" i="11"/>
  <c r="AW74" i="11"/>
  <c r="AM75" i="11"/>
  <c r="AN75" i="11"/>
  <c r="AO75" i="11"/>
  <c r="AP75" i="11"/>
  <c r="AQ75" i="11"/>
  <c r="AR75" i="11"/>
  <c r="AS75" i="11"/>
  <c r="AT75" i="11"/>
  <c r="AU75" i="11"/>
  <c r="AV75" i="11"/>
  <c r="AW75" i="11"/>
  <c r="AM76" i="11"/>
  <c r="AN76" i="11"/>
  <c r="AO76" i="11"/>
  <c r="AP76" i="11"/>
  <c r="AQ76" i="11"/>
  <c r="AR76" i="11"/>
  <c r="AS76" i="11"/>
  <c r="AT76" i="11"/>
  <c r="AU76" i="11"/>
  <c r="AV76" i="11"/>
  <c r="AW76" i="11"/>
  <c r="AM77" i="11"/>
  <c r="AN77" i="11"/>
  <c r="AO77" i="11"/>
  <c r="AP77" i="11"/>
  <c r="AQ77" i="11"/>
  <c r="AR77" i="11"/>
  <c r="AS77" i="11"/>
  <c r="AT77" i="11"/>
  <c r="AU77" i="11"/>
  <c r="AV77" i="11"/>
  <c r="AW77" i="11"/>
  <c r="AM78" i="11"/>
  <c r="AN78" i="11"/>
  <c r="AO78" i="11"/>
  <c r="AP78" i="11"/>
  <c r="AQ78" i="11"/>
  <c r="AR78" i="11"/>
  <c r="AS78" i="11"/>
  <c r="AT78" i="11"/>
  <c r="AU78" i="11"/>
  <c r="AV78" i="11"/>
  <c r="AW78" i="11"/>
  <c r="AM79" i="11"/>
  <c r="AN79" i="11"/>
  <c r="AO79" i="11"/>
  <c r="AP79" i="11"/>
  <c r="AQ79" i="11"/>
  <c r="AR79" i="11"/>
  <c r="AS79" i="11"/>
  <c r="AT79" i="11"/>
  <c r="AU79" i="11"/>
  <c r="AV79" i="11"/>
  <c r="AW79" i="11"/>
  <c r="AM80" i="11"/>
  <c r="AN80" i="11"/>
  <c r="AO80" i="11"/>
  <c r="AP80" i="11"/>
  <c r="AQ80" i="11"/>
  <c r="AR80" i="11"/>
  <c r="AS80" i="11"/>
  <c r="AT80" i="11"/>
  <c r="AU80" i="11"/>
  <c r="AV80" i="11"/>
  <c r="AW80" i="11"/>
  <c r="AM81" i="11"/>
  <c r="AN81" i="11"/>
  <c r="AO81" i="11"/>
  <c r="AP81" i="11"/>
  <c r="AQ81" i="11"/>
  <c r="AR81" i="11"/>
  <c r="AS81" i="11"/>
  <c r="AT81" i="11"/>
  <c r="AU81" i="11"/>
  <c r="AV81" i="11"/>
  <c r="AW81" i="11"/>
  <c r="AM82" i="11"/>
  <c r="AN82" i="11"/>
  <c r="AO82" i="11"/>
  <c r="AP82" i="11"/>
  <c r="AQ82" i="11"/>
  <c r="AR82" i="11"/>
  <c r="AS82" i="11"/>
  <c r="AT82" i="11"/>
  <c r="AU82" i="11"/>
  <c r="AV82" i="11"/>
  <c r="AW82" i="11"/>
  <c r="AM83" i="11"/>
  <c r="AN83" i="11"/>
  <c r="AO83" i="11"/>
  <c r="AP83" i="11"/>
  <c r="AQ83" i="11"/>
  <c r="AR83" i="11"/>
  <c r="AS83" i="11"/>
  <c r="AT83" i="11"/>
  <c r="AU83" i="11"/>
  <c r="AV83" i="11"/>
  <c r="AW83" i="11"/>
  <c r="AM84" i="11"/>
  <c r="AN84" i="11"/>
  <c r="AO84" i="11"/>
  <c r="AP84" i="11"/>
  <c r="AQ84" i="11"/>
  <c r="AR84" i="11"/>
  <c r="AS84" i="11"/>
  <c r="AT84" i="11"/>
  <c r="AU84" i="11"/>
  <c r="AV84" i="11"/>
  <c r="AW84" i="11"/>
  <c r="AM85" i="11"/>
  <c r="AN85" i="11"/>
  <c r="AO85" i="11"/>
  <c r="AP85" i="11"/>
  <c r="AQ85" i="11"/>
  <c r="AR85" i="11"/>
  <c r="AS85" i="11"/>
  <c r="AT85" i="11"/>
  <c r="AU85" i="11"/>
  <c r="AV85" i="11"/>
  <c r="AW85" i="11"/>
  <c r="AM86" i="11"/>
  <c r="AN86" i="11"/>
  <c r="AO86" i="11"/>
  <c r="AP86" i="11"/>
  <c r="AQ86" i="11"/>
  <c r="AR86" i="11"/>
  <c r="AS86" i="11"/>
  <c r="AT86" i="11"/>
  <c r="AU86" i="11"/>
  <c r="AV86" i="11"/>
  <c r="AW86" i="11"/>
  <c r="AM87" i="11"/>
  <c r="AN87" i="11"/>
  <c r="AO87" i="11"/>
  <c r="AP87" i="11"/>
  <c r="AQ87" i="11"/>
  <c r="AR87" i="11"/>
  <c r="AS87" i="11"/>
  <c r="AT87" i="11"/>
  <c r="AU87" i="11"/>
  <c r="AV87" i="11"/>
  <c r="AW87" i="11"/>
  <c r="AM88" i="11"/>
  <c r="AN88" i="11"/>
  <c r="AO88" i="11"/>
  <c r="AP88" i="11"/>
  <c r="AQ88" i="11"/>
  <c r="AR88" i="11"/>
  <c r="AS88" i="11"/>
  <c r="AT88" i="11"/>
  <c r="AU88" i="11"/>
  <c r="AV88" i="11"/>
  <c r="AW88" i="11"/>
  <c r="AM89" i="11"/>
  <c r="AN89" i="11"/>
  <c r="AO89" i="11"/>
  <c r="AP89" i="11"/>
  <c r="AQ89" i="11"/>
  <c r="AR89" i="11"/>
  <c r="AS89" i="11"/>
  <c r="AT89" i="11"/>
  <c r="AU89" i="11"/>
  <c r="AV89" i="11"/>
  <c r="AW89" i="11"/>
  <c r="AM90" i="11"/>
  <c r="AN90" i="11"/>
  <c r="AO90" i="11"/>
  <c r="AP90" i="11"/>
  <c r="AQ90" i="11"/>
  <c r="AR90" i="11"/>
  <c r="AS90" i="11"/>
  <c r="AT90" i="11"/>
  <c r="AU90" i="11"/>
  <c r="AV90" i="11"/>
  <c r="AW90" i="11"/>
  <c r="AM91" i="11"/>
  <c r="AN91" i="11"/>
  <c r="AO91" i="11"/>
  <c r="AP91" i="11"/>
  <c r="AQ91" i="11"/>
  <c r="AR91" i="11"/>
  <c r="AS91" i="11"/>
  <c r="AT91" i="11"/>
  <c r="AU91" i="11"/>
  <c r="AV91" i="11"/>
  <c r="AW91" i="11"/>
  <c r="AM92" i="11"/>
  <c r="AN92" i="11"/>
  <c r="AO92" i="11"/>
  <c r="AP92" i="11"/>
  <c r="AQ92" i="11"/>
  <c r="AR92" i="11"/>
  <c r="AS92" i="11"/>
  <c r="AT92" i="11"/>
  <c r="AU92" i="11"/>
  <c r="AV92" i="11"/>
  <c r="AW92" i="11"/>
  <c r="AM93" i="11"/>
  <c r="AN93" i="11"/>
  <c r="AO93" i="11"/>
  <c r="AP93" i="11"/>
  <c r="AQ93" i="11"/>
  <c r="AR93" i="11"/>
  <c r="AS93" i="11"/>
  <c r="AT93" i="11"/>
  <c r="AU93" i="11"/>
  <c r="AV93" i="11"/>
  <c r="AW93" i="11"/>
  <c r="AM94" i="11"/>
  <c r="AN94" i="11"/>
  <c r="AO94" i="11"/>
  <c r="AP94" i="11"/>
  <c r="AQ94" i="11"/>
  <c r="AR94" i="11"/>
  <c r="AS94" i="11"/>
  <c r="AT94" i="11"/>
  <c r="AU94" i="11"/>
  <c r="AV94" i="11"/>
  <c r="AW94" i="11"/>
  <c r="AM95" i="11"/>
  <c r="AN95" i="11"/>
  <c r="AO95" i="11"/>
  <c r="AP95" i="11"/>
  <c r="AQ95" i="11"/>
  <c r="AR95" i="11"/>
  <c r="AS95" i="11"/>
  <c r="AT95" i="11"/>
  <c r="AU95" i="11"/>
  <c r="AV95" i="11"/>
  <c r="AW95" i="11"/>
  <c r="AM96" i="11"/>
  <c r="AN96" i="11"/>
  <c r="AO96" i="11"/>
  <c r="AP96" i="11"/>
  <c r="AQ96" i="11"/>
  <c r="AR96" i="11"/>
  <c r="AS96" i="11"/>
  <c r="AT96" i="11"/>
  <c r="AU96" i="11"/>
  <c r="AV96" i="11"/>
  <c r="AW96" i="11"/>
  <c r="AM97" i="11"/>
  <c r="AN97" i="11"/>
  <c r="AO97" i="11"/>
  <c r="AP97" i="11"/>
  <c r="AQ97" i="11"/>
  <c r="AR97" i="11"/>
  <c r="AS97" i="11"/>
  <c r="AT97" i="11"/>
  <c r="AU97" i="11"/>
  <c r="AV97" i="11"/>
  <c r="AW97" i="11"/>
  <c r="AM98" i="11"/>
  <c r="AN98" i="11"/>
  <c r="AO98" i="11"/>
  <c r="AP98" i="11"/>
  <c r="AQ98" i="11"/>
  <c r="AR98" i="11"/>
  <c r="AS98" i="11"/>
  <c r="AT98" i="11"/>
  <c r="AU98" i="11"/>
  <c r="AV98" i="11"/>
  <c r="AW98" i="11"/>
  <c r="AM99" i="11"/>
  <c r="AN99" i="11"/>
  <c r="AO99" i="11"/>
  <c r="AP99" i="11"/>
  <c r="AQ99" i="11"/>
  <c r="AR99" i="11"/>
  <c r="AS99" i="11"/>
  <c r="AT99" i="11"/>
  <c r="AU99" i="11"/>
  <c r="AV99" i="11"/>
  <c r="AW99" i="11"/>
  <c r="AM100" i="11"/>
  <c r="AN100" i="11"/>
  <c r="AO100" i="11"/>
  <c r="AP100" i="11"/>
  <c r="AQ100" i="11"/>
  <c r="AR100" i="11"/>
  <c r="AS100" i="11"/>
  <c r="AT100" i="11"/>
  <c r="AU100" i="11"/>
  <c r="AV100" i="11"/>
  <c r="AW100" i="11"/>
  <c r="AM101" i="11"/>
  <c r="AN101" i="11"/>
  <c r="AO101" i="11"/>
  <c r="AP101" i="11"/>
  <c r="AQ101" i="11"/>
  <c r="AR101" i="11"/>
  <c r="AS101" i="11"/>
  <c r="AT101" i="11"/>
  <c r="AU101" i="11"/>
  <c r="AV101" i="11"/>
  <c r="AW101" i="11"/>
  <c r="AM102" i="11"/>
  <c r="AN102" i="11"/>
  <c r="AO102" i="11"/>
  <c r="AP102" i="11"/>
  <c r="AQ102" i="11"/>
  <c r="AR102" i="11"/>
  <c r="AS102" i="11"/>
  <c r="AT102" i="11"/>
  <c r="AU102" i="11"/>
  <c r="AV102" i="11"/>
  <c r="AW102" i="11"/>
  <c r="AM103" i="11"/>
  <c r="AN103" i="11"/>
  <c r="AO103" i="11"/>
  <c r="AP103" i="11"/>
  <c r="AQ103" i="11"/>
  <c r="AR103" i="11"/>
  <c r="AS103" i="11"/>
  <c r="AT103" i="11"/>
  <c r="AU103" i="11"/>
  <c r="AV103" i="11"/>
  <c r="AW103" i="11"/>
  <c r="AM104" i="11"/>
  <c r="AN104" i="11"/>
  <c r="AO104" i="11"/>
  <c r="AP104" i="11"/>
  <c r="AQ104" i="11"/>
  <c r="AR104" i="11"/>
  <c r="AS104" i="11"/>
  <c r="AT104" i="11"/>
  <c r="AU104" i="11"/>
  <c r="AV104" i="11"/>
  <c r="AW104" i="11"/>
  <c r="AM105" i="11"/>
  <c r="AN105" i="11"/>
  <c r="AO105" i="11"/>
  <c r="AP105" i="11"/>
  <c r="AQ105" i="11"/>
  <c r="AR105" i="11"/>
  <c r="AS105" i="11"/>
  <c r="AT105" i="11"/>
  <c r="AU105" i="11"/>
  <c r="AV105" i="11"/>
  <c r="AW105" i="11"/>
  <c r="AM106" i="11"/>
  <c r="AN106" i="11"/>
  <c r="AO106" i="11"/>
  <c r="AP106" i="11"/>
  <c r="AQ106" i="11"/>
  <c r="AR106" i="11"/>
  <c r="AS106" i="11"/>
  <c r="AT106" i="11"/>
  <c r="AU106" i="11"/>
  <c r="AV106" i="11"/>
  <c r="AW106" i="11"/>
  <c r="AM107" i="11"/>
  <c r="AN107" i="11"/>
  <c r="AO107" i="11"/>
  <c r="AP107" i="11"/>
  <c r="AQ107" i="11"/>
  <c r="AR107" i="11"/>
  <c r="AS107" i="11"/>
  <c r="AT107" i="11"/>
  <c r="AU107" i="11"/>
  <c r="AV107" i="11"/>
  <c r="AW107" i="11"/>
  <c r="AM108" i="11"/>
  <c r="AN108" i="11"/>
  <c r="AO108" i="11"/>
  <c r="AP108" i="11"/>
  <c r="AQ108" i="11"/>
  <c r="AR108" i="11"/>
  <c r="AS108" i="11"/>
  <c r="AT108" i="11"/>
  <c r="AU108" i="11"/>
  <c r="AV108" i="11"/>
  <c r="AW108" i="11"/>
  <c r="AM109" i="11"/>
  <c r="AN109" i="11"/>
  <c r="AO109" i="11"/>
  <c r="AP109" i="11"/>
  <c r="AQ109" i="11"/>
  <c r="AR109" i="11"/>
  <c r="AS109" i="11"/>
  <c r="AT109" i="11"/>
  <c r="AU109" i="11"/>
  <c r="AV109" i="11"/>
  <c r="AW109" i="11"/>
  <c r="AM110" i="11"/>
  <c r="AN110" i="11"/>
  <c r="AO110" i="11"/>
  <c r="AP110" i="11"/>
  <c r="AQ110" i="11"/>
  <c r="AR110" i="11"/>
  <c r="AS110" i="11"/>
  <c r="AT110" i="11"/>
  <c r="AU110" i="11"/>
  <c r="AV110" i="11"/>
  <c r="AW110" i="11"/>
  <c r="AM111" i="11"/>
  <c r="AN111" i="11"/>
  <c r="AO111" i="11"/>
  <c r="AP111" i="11"/>
  <c r="AQ111" i="11"/>
  <c r="AR111" i="11"/>
  <c r="AS111" i="11"/>
  <c r="AT111" i="11"/>
  <c r="AU111" i="11"/>
  <c r="AV111" i="11"/>
  <c r="AW111" i="11"/>
  <c r="AM112" i="11"/>
  <c r="AN112" i="11"/>
  <c r="AO112" i="11"/>
  <c r="AP112" i="11"/>
  <c r="AQ112" i="11"/>
  <c r="AR112" i="11"/>
  <c r="AS112" i="11"/>
  <c r="AT112" i="11"/>
  <c r="AU112" i="11"/>
  <c r="AV112" i="11"/>
  <c r="AW112" i="11"/>
  <c r="AM113" i="11"/>
  <c r="AN113" i="11"/>
  <c r="AO113" i="11"/>
  <c r="AP113" i="11"/>
  <c r="AQ113" i="11"/>
  <c r="AR113" i="11"/>
  <c r="AS113" i="11"/>
  <c r="AT113" i="11"/>
  <c r="AU113" i="11"/>
  <c r="AV113" i="11"/>
  <c r="AW113" i="11"/>
  <c r="AM114" i="11"/>
  <c r="AN114" i="11"/>
  <c r="AO114" i="11"/>
  <c r="AP114" i="11"/>
  <c r="AQ114" i="11"/>
  <c r="AR114" i="11"/>
  <c r="AS114" i="11"/>
  <c r="AT114" i="11"/>
  <c r="AU114" i="11"/>
  <c r="AV114" i="11"/>
  <c r="AW114" i="11"/>
  <c r="AM115" i="11"/>
  <c r="AN115" i="11"/>
  <c r="AO115" i="11"/>
  <c r="AP115" i="11"/>
  <c r="AQ115" i="11"/>
  <c r="AR115" i="11"/>
  <c r="AS115" i="11"/>
  <c r="AT115" i="11"/>
  <c r="AU115" i="11"/>
  <c r="AV115" i="11"/>
  <c r="AW115" i="11"/>
  <c r="AM116" i="11"/>
  <c r="AN116" i="11"/>
  <c r="AO116" i="11"/>
  <c r="AP116" i="11"/>
  <c r="AQ116" i="11"/>
  <c r="AR116" i="11"/>
  <c r="AS116" i="11"/>
  <c r="AT116" i="11"/>
  <c r="AU116" i="11"/>
  <c r="AV116" i="11"/>
  <c r="AW116" i="11"/>
  <c r="AM117" i="11"/>
  <c r="AN117" i="11"/>
  <c r="AO117" i="11"/>
  <c r="AP117" i="11"/>
  <c r="AQ117" i="11"/>
  <c r="AR117" i="11"/>
  <c r="AS117" i="11"/>
  <c r="AT117" i="11"/>
  <c r="AU117" i="11"/>
  <c r="AV117" i="11"/>
  <c r="AW117" i="11"/>
  <c r="AM118" i="11"/>
  <c r="AN118" i="11"/>
  <c r="AO118" i="11"/>
  <c r="AP118" i="11"/>
  <c r="AQ118" i="11"/>
  <c r="AR118" i="11"/>
  <c r="AS118" i="11"/>
  <c r="AT118" i="11"/>
  <c r="AU118" i="11"/>
  <c r="AV118" i="11"/>
  <c r="AW118" i="11"/>
  <c r="AM119" i="11"/>
  <c r="AN119" i="11"/>
  <c r="AO119" i="11"/>
  <c r="AP119" i="11"/>
  <c r="AQ119" i="11"/>
  <c r="AR119" i="11"/>
  <c r="AS119" i="11"/>
  <c r="AT119" i="11"/>
  <c r="AU119" i="11"/>
  <c r="AV119" i="11"/>
  <c r="AW119" i="11"/>
  <c r="AM120" i="11"/>
  <c r="AN120" i="11"/>
  <c r="AO120" i="11"/>
  <c r="AP120" i="11"/>
  <c r="AQ120" i="11"/>
  <c r="AR120" i="11"/>
  <c r="AS120" i="11"/>
  <c r="AT120" i="11"/>
  <c r="AU120" i="11"/>
  <c r="AV120" i="11"/>
  <c r="AW120" i="11"/>
  <c r="AN2" i="11"/>
  <c r="AO2" i="11"/>
  <c r="AP2" i="11"/>
  <c r="AQ2" i="11"/>
  <c r="AR2" i="11"/>
  <c r="AS2" i="11"/>
  <c r="AT2" i="11"/>
  <c r="AU2" i="11"/>
  <c r="AV2" i="11"/>
  <c r="AW2" i="11"/>
  <c r="AM2" i="11"/>
  <c r="V120" i="7"/>
  <c r="V119" i="7"/>
  <c r="V118" i="7"/>
  <c r="V117" i="7"/>
  <c r="V116" i="7"/>
  <c r="V115" i="7"/>
  <c r="V114" i="7"/>
  <c r="V113" i="7"/>
  <c r="V112" i="7"/>
  <c r="V111" i="7"/>
  <c r="V110" i="7"/>
  <c r="V109" i="7"/>
  <c r="V108" i="7"/>
  <c r="V107" i="7"/>
  <c r="V106" i="7"/>
  <c r="V105" i="7"/>
  <c r="V104" i="7"/>
  <c r="V103" i="7"/>
  <c r="V102" i="7"/>
  <c r="V101" i="7"/>
  <c r="V100" i="7"/>
  <c r="V99" i="7"/>
  <c r="V98" i="7"/>
  <c r="V97" i="7"/>
  <c r="V96" i="7"/>
  <c r="V95" i="7"/>
  <c r="V94" i="7"/>
  <c r="V93" i="7"/>
  <c r="V92" i="7"/>
  <c r="V91" i="7"/>
  <c r="V90" i="7"/>
  <c r="V89" i="7"/>
  <c r="V88" i="7"/>
  <c r="V87" i="7"/>
  <c r="V86" i="7"/>
  <c r="V85" i="7"/>
  <c r="V84" i="7"/>
  <c r="V83" i="7"/>
  <c r="V82" i="7"/>
  <c r="V81" i="7"/>
  <c r="V80" i="7"/>
  <c r="V79" i="7"/>
  <c r="V78" i="7"/>
  <c r="V77" i="7"/>
  <c r="V76" i="7"/>
  <c r="V75" i="7"/>
  <c r="V74" i="7"/>
  <c r="V73" i="7"/>
  <c r="V72" i="7"/>
  <c r="V71" i="7"/>
  <c r="V70" i="7"/>
  <c r="V69" i="7"/>
  <c r="V68" i="7"/>
  <c r="V67" i="7"/>
  <c r="V66" i="7"/>
  <c r="V65" i="7"/>
  <c r="V64" i="7"/>
  <c r="V63" i="7"/>
  <c r="V62" i="7"/>
  <c r="V61" i="7"/>
  <c r="V60" i="7"/>
  <c r="V59" i="7"/>
  <c r="V58" i="7"/>
  <c r="V57" i="7"/>
  <c r="V56" i="7"/>
  <c r="V55" i="7"/>
  <c r="V54" i="7"/>
  <c r="V53" i="7"/>
  <c r="V52" i="7"/>
  <c r="V51" i="7"/>
  <c r="V50" i="7"/>
  <c r="V49" i="7"/>
  <c r="V48" i="7"/>
  <c r="V47" i="7"/>
  <c r="V46" i="7"/>
  <c r="V45" i="7"/>
  <c r="V44" i="7"/>
  <c r="V43" i="7"/>
  <c r="V42" i="7"/>
  <c r="V41" i="7"/>
  <c r="V40" i="7"/>
  <c r="V39" i="7"/>
  <c r="V38" i="7"/>
  <c r="V37" i="7"/>
  <c r="V36" i="7"/>
  <c r="V35" i="7"/>
  <c r="V34" i="7"/>
  <c r="V33" i="7"/>
  <c r="V32" i="7"/>
  <c r="V31" i="7"/>
  <c r="V30" i="7"/>
  <c r="V29" i="7"/>
  <c r="V28" i="7"/>
  <c r="V27" i="7"/>
  <c r="V26" i="7"/>
  <c r="V25" i="7"/>
  <c r="V24" i="7"/>
  <c r="V23" i="7"/>
  <c r="V22" i="7"/>
  <c r="V21" i="7"/>
  <c r="V20" i="7"/>
  <c r="V19" i="7"/>
  <c r="V18" i="7"/>
  <c r="V17" i="7"/>
  <c r="V16" i="7"/>
  <c r="V15" i="7"/>
  <c r="V14" i="7"/>
  <c r="V13" i="7"/>
  <c r="V12" i="7"/>
  <c r="V11" i="7"/>
  <c r="V10" i="7"/>
  <c r="V9" i="7"/>
  <c r="V8" i="7"/>
  <c r="V7" i="7"/>
  <c r="V6" i="7"/>
  <c r="V5" i="7"/>
  <c r="V4" i="7"/>
  <c r="V3" i="7"/>
  <c r="V2" i="7"/>
  <c r="G22" i="7" l="1"/>
  <c r="G22" i="12" s="1"/>
  <c r="G21" i="7"/>
  <c r="G21" i="12" s="1"/>
  <c r="G19" i="7"/>
  <c r="G19" i="12" s="1"/>
  <c r="G18" i="7"/>
  <c r="G18" i="12" s="1"/>
  <c r="G17" i="7"/>
  <c r="G17" i="12" s="1"/>
  <c r="G16" i="7"/>
  <c r="G16" i="12" s="1"/>
  <c r="G15" i="7"/>
  <c r="G15" i="12" s="1"/>
  <c r="G14" i="7"/>
  <c r="G14" i="12" s="1"/>
  <c r="G13" i="7"/>
  <c r="G13" i="12" s="1"/>
  <c r="G12" i="7"/>
  <c r="G12" i="12" s="1"/>
  <c r="G11" i="7"/>
  <c r="G11" i="12" s="1"/>
  <c r="G10" i="7"/>
  <c r="G10" i="12" s="1"/>
  <c r="G9" i="7"/>
  <c r="G9" i="12" s="1"/>
  <c r="G8" i="7"/>
  <c r="G8" i="12" s="1"/>
  <c r="G7" i="7"/>
  <c r="G7" i="12" s="1"/>
  <c r="G6" i="7"/>
  <c r="G6" i="12" s="1"/>
  <c r="G5" i="7"/>
  <c r="G5" i="12" s="1"/>
  <c r="G4" i="7"/>
  <c r="G4" i="12" s="1"/>
  <c r="G3" i="7"/>
  <c r="G2" i="7"/>
  <c r="G86" i="7"/>
  <c r="G85" i="7"/>
  <c r="G84" i="7"/>
  <c r="G83" i="7"/>
  <c r="G82" i="7"/>
  <c r="G82" i="12" s="1"/>
  <c r="G81" i="7"/>
  <c r="G80" i="7"/>
  <c r="G80" i="12" s="1"/>
  <c r="G79" i="7"/>
  <c r="G79" i="12" s="1"/>
  <c r="G78" i="7"/>
  <c r="G78" i="12" s="1"/>
  <c r="G77" i="7"/>
  <c r="G77" i="12" s="1"/>
  <c r="G76" i="7"/>
  <c r="G76" i="12" s="1"/>
  <c r="G75" i="7"/>
  <c r="G75" i="12" s="1"/>
  <c r="G74" i="7"/>
  <c r="G74" i="12" s="1"/>
  <c r="G73" i="7"/>
  <c r="G73" i="12" s="1"/>
  <c r="G72" i="7"/>
  <c r="G72" i="12" s="1"/>
  <c r="G71" i="7"/>
  <c r="G70" i="7"/>
  <c r="G69" i="7"/>
  <c r="G69" i="12" s="1"/>
  <c r="G68" i="7"/>
  <c r="G68" i="12" s="1"/>
  <c r="G67" i="7"/>
  <c r="G67" i="12" s="1"/>
  <c r="G66" i="7"/>
  <c r="G66" i="12" s="1"/>
  <c r="G65" i="7"/>
  <c r="G65" i="12" s="1"/>
  <c r="G64" i="7"/>
  <c r="G63" i="7"/>
  <c r="G62" i="7"/>
  <c r="G62" i="12" s="1"/>
  <c r="G61" i="7"/>
  <c r="G61" i="12" s="1"/>
  <c r="G60" i="7"/>
  <c r="G60" i="12" s="1"/>
  <c r="G59" i="7"/>
  <c r="G59" i="12" s="1"/>
  <c r="G58" i="7"/>
  <c r="G58" i="12" s="1"/>
  <c r="G57" i="7"/>
  <c r="G57" i="12" s="1"/>
  <c r="G56" i="7"/>
  <c r="G56" i="12" s="1"/>
  <c r="G55" i="7"/>
  <c r="G55" i="12" s="1"/>
  <c r="G54" i="7"/>
  <c r="G53" i="7"/>
  <c r="G52" i="7"/>
  <c r="G51" i="7"/>
  <c r="G50" i="7"/>
  <c r="G49" i="7"/>
  <c r="G49" i="12" s="1"/>
  <c r="G48" i="7"/>
  <c r="G48" i="12" s="1"/>
  <c r="G47" i="7"/>
  <c r="G47" i="12" s="1"/>
  <c r="G46" i="7"/>
  <c r="G46" i="12" s="1"/>
  <c r="G45" i="7"/>
  <c r="G45" i="12" s="1"/>
  <c r="G44" i="7"/>
  <c r="G44" i="12" s="1"/>
  <c r="G43" i="7"/>
  <c r="G43" i="12" s="1"/>
  <c r="G42" i="7"/>
  <c r="G42" i="12" s="1"/>
  <c r="G41" i="7"/>
  <c r="G40" i="7"/>
  <c r="G40" i="12" s="1"/>
  <c r="G39" i="7"/>
  <c r="G39" i="12" s="1"/>
  <c r="G38" i="7"/>
  <c r="G38" i="12" s="1"/>
  <c r="G37" i="7"/>
  <c r="G36" i="7"/>
  <c r="G35" i="7"/>
  <c r="G35" i="12" s="1"/>
  <c r="G34" i="7"/>
  <c r="G34" i="12" s="1"/>
  <c r="G33" i="7"/>
  <c r="G33" i="12" s="1"/>
  <c r="G32" i="7"/>
  <c r="G32" i="12" s="1"/>
  <c r="G31" i="7"/>
  <c r="G31" i="12" s="1"/>
  <c r="G30" i="7"/>
  <c r="G30" i="12" s="1"/>
  <c r="G29" i="7"/>
  <c r="G29" i="12" s="1"/>
  <c r="G28" i="7"/>
  <c r="G27" i="7"/>
  <c r="G27" i="12" s="1"/>
  <c r="G26" i="7"/>
  <c r="G26" i="12" s="1"/>
  <c r="G25" i="7"/>
  <c r="G25" i="12" s="1"/>
  <c r="G24" i="7"/>
  <c r="G24" i="12" s="1"/>
  <c r="G23" i="7"/>
  <c r="G23" i="12" s="1"/>
  <c r="AA3" i="11" l="1"/>
  <c r="AA4" i="11"/>
  <c r="AA5" i="11"/>
  <c r="AA6" i="11"/>
  <c r="AA7" i="11"/>
  <c r="AA8" i="11"/>
  <c r="AA9" i="11"/>
  <c r="AA10" i="11"/>
  <c r="AA11" i="11"/>
  <c r="AA12" i="11"/>
  <c r="AA13" i="11"/>
  <c r="AA14" i="11"/>
  <c r="AA15" i="11"/>
  <c r="AA16" i="11"/>
  <c r="AA17" i="11"/>
  <c r="AA18" i="11"/>
  <c r="AA19" i="11"/>
  <c r="AA20" i="11"/>
  <c r="AA21" i="11"/>
  <c r="AA22" i="11"/>
  <c r="AA23" i="11"/>
  <c r="AA24" i="11"/>
  <c r="AA25" i="11"/>
  <c r="AA26" i="11"/>
  <c r="AA27" i="11"/>
  <c r="AA28" i="11"/>
  <c r="AA29" i="11"/>
  <c r="AA30" i="11"/>
  <c r="AA31" i="11"/>
  <c r="AA32" i="11"/>
  <c r="AA33" i="11"/>
  <c r="AA34" i="11"/>
  <c r="AA35" i="11"/>
  <c r="AA36" i="11"/>
  <c r="AA37" i="11"/>
  <c r="AA38" i="11"/>
  <c r="AA39" i="11"/>
  <c r="AA40" i="11"/>
  <c r="AA41" i="11"/>
  <c r="AA42" i="11"/>
  <c r="AA43" i="11"/>
  <c r="AA44" i="11"/>
  <c r="AA45" i="11"/>
  <c r="AA46" i="11"/>
  <c r="AA47" i="11"/>
  <c r="AA48" i="11"/>
  <c r="AA49" i="11"/>
  <c r="AA50" i="11"/>
  <c r="AA51" i="11"/>
  <c r="AA52" i="11"/>
  <c r="AA53" i="11"/>
  <c r="AA54" i="11"/>
  <c r="AA55" i="11"/>
  <c r="AA56" i="11"/>
  <c r="AA57" i="11"/>
  <c r="AA58" i="11"/>
  <c r="AA59" i="11"/>
  <c r="AA60" i="11"/>
  <c r="AA61" i="11"/>
  <c r="AA62" i="11"/>
  <c r="AA63" i="11"/>
  <c r="AA64" i="11"/>
  <c r="AA65" i="11"/>
  <c r="AA66" i="11"/>
  <c r="AA67" i="11"/>
  <c r="AA68" i="11"/>
  <c r="AA69" i="11"/>
  <c r="AA70" i="11"/>
  <c r="AA71" i="11"/>
  <c r="AA72" i="11"/>
  <c r="AA73" i="11"/>
  <c r="AA74" i="11"/>
  <c r="AA75" i="11"/>
  <c r="AA76" i="11"/>
  <c r="AA77" i="11"/>
  <c r="AA78" i="11"/>
  <c r="AA79" i="11"/>
  <c r="AA80" i="11"/>
  <c r="AA81" i="11"/>
  <c r="AA82" i="11"/>
  <c r="AA83" i="11"/>
  <c r="AA84" i="11"/>
  <c r="AA85" i="11"/>
  <c r="AA86" i="11"/>
  <c r="AA87" i="11"/>
  <c r="AA88" i="11"/>
  <c r="AA89" i="11"/>
  <c r="AA90" i="11"/>
  <c r="AA91" i="11"/>
  <c r="AA92" i="11"/>
  <c r="AA93" i="11"/>
  <c r="AA94" i="11"/>
  <c r="AA95" i="11"/>
  <c r="AA96" i="11"/>
  <c r="AA97" i="11"/>
  <c r="AA98" i="11"/>
  <c r="AA99" i="11"/>
  <c r="AA100" i="11"/>
  <c r="AA101" i="11"/>
  <c r="AA102" i="11"/>
  <c r="AA103" i="11"/>
  <c r="AA104" i="11"/>
  <c r="AA105" i="11"/>
  <c r="AA106" i="11"/>
  <c r="AA107" i="11"/>
  <c r="AA108" i="11"/>
  <c r="AA109" i="11"/>
  <c r="AA110" i="11"/>
  <c r="AA111" i="11"/>
  <c r="AA112" i="11"/>
  <c r="AA113" i="11"/>
  <c r="AA114" i="11"/>
  <c r="AA115" i="11"/>
  <c r="AA116" i="11"/>
  <c r="AA117" i="11"/>
  <c r="AA118" i="11"/>
  <c r="AA119" i="11"/>
  <c r="AA120" i="11"/>
  <c r="AA2" i="11"/>
  <c r="AB2" i="11" l="1"/>
  <c r="AC2" i="11"/>
  <c r="AD2" i="11"/>
  <c r="AB3" i="11"/>
  <c r="AC3" i="11"/>
  <c r="AD3" i="11"/>
  <c r="AB4" i="11"/>
  <c r="AC4" i="11"/>
  <c r="AD4" i="11"/>
  <c r="AB5" i="11"/>
  <c r="AC5" i="11"/>
  <c r="AD5" i="11"/>
  <c r="AB6" i="11"/>
  <c r="AC6" i="11"/>
  <c r="AD6" i="11"/>
  <c r="AB7" i="11"/>
  <c r="AC7" i="11"/>
  <c r="AD7" i="11"/>
  <c r="AB8" i="11"/>
  <c r="AC8" i="11"/>
  <c r="AD8" i="11"/>
  <c r="AB9" i="11"/>
  <c r="AC9" i="11"/>
  <c r="AD9" i="11"/>
  <c r="AB10" i="11"/>
  <c r="AC10" i="11"/>
  <c r="AD10" i="11"/>
  <c r="AB11" i="11"/>
  <c r="AC11" i="11"/>
  <c r="AD11" i="11"/>
  <c r="AB12" i="11"/>
  <c r="AC12" i="11"/>
  <c r="AD12" i="11"/>
  <c r="AB13" i="11"/>
  <c r="AC13" i="11"/>
  <c r="AD13" i="11"/>
  <c r="AB14" i="11"/>
  <c r="AC14" i="11"/>
  <c r="AD14" i="11"/>
  <c r="AB15" i="11"/>
  <c r="AC15" i="11"/>
  <c r="AD15" i="11"/>
  <c r="AB16" i="11"/>
  <c r="AC16" i="11"/>
  <c r="AD16" i="11"/>
  <c r="AB17" i="11"/>
  <c r="AC17" i="11"/>
  <c r="AD17" i="11"/>
  <c r="AB18" i="11"/>
  <c r="AC18" i="11"/>
  <c r="AD18" i="11"/>
  <c r="AB19" i="11"/>
  <c r="AC19" i="11"/>
  <c r="AD19" i="11"/>
  <c r="AB20" i="11"/>
  <c r="AC20" i="11"/>
  <c r="AD20" i="11"/>
  <c r="AB21" i="11"/>
  <c r="AC21" i="11"/>
  <c r="AD21" i="11"/>
  <c r="AB22" i="11"/>
  <c r="AC22" i="11"/>
  <c r="AD22" i="11"/>
  <c r="AB23" i="11"/>
  <c r="AC23" i="11"/>
  <c r="AD23" i="11"/>
  <c r="AB24" i="11"/>
  <c r="AC24" i="11"/>
  <c r="AD24" i="11"/>
  <c r="AB25" i="11"/>
  <c r="AC25" i="11"/>
  <c r="AD25" i="11"/>
  <c r="AB26" i="11"/>
  <c r="AC26" i="11"/>
  <c r="AD26" i="11"/>
  <c r="AB27" i="11"/>
  <c r="AC27" i="11"/>
  <c r="AD27" i="11"/>
  <c r="AB28" i="11"/>
  <c r="AC28" i="11"/>
  <c r="AD28" i="11"/>
  <c r="AB29" i="11"/>
  <c r="AC29" i="11"/>
  <c r="AD29" i="11"/>
  <c r="AB30" i="11"/>
  <c r="AC30" i="11"/>
  <c r="AD30" i="11"/>
  <c r="AB31" i="11"/>
  <c r="AC31" i="11"/>
  <c r="AD31" i="11"/>
  <c r="AB32" i="11"/>
  <c r="AC32" i="11"/>
  <c r="AD32" i="11"/>
  <c r="AB33" i="11"/>
  <c r="AC33" i="11"/>
  <c r="AD33" i="11"/>
  <c r="AB34" i="11"/>
  <c r="AC34" i="11"/>
  <c r="AD34" i="11"/>
  <c r="AB35" i="11"/>
  <c r="AC35" i="11"/>
  <c r="AD35" i="11"/>
  <c r="AB36" i="11"/>
  <c r="AC36" i="11"/>
  <c r="AD36" i="11"/>
  <c r="AB37" i="11"/>
  <c r="AC37" i="11"/>
  <c r="AD37" i="11"/>
  <c r="AB38" i="11"/>
  <c r="AC38" i="11"/>
  <c r="AD38" i="11"/>
  <c r="AB39" i="11"/>
  <c r="AC39" i="11"/>
  <c r="AD39" i="11"/>
  <c r="AB40" i="11"/>
  <c r="AC40" i="11"/>
  <c r="AD40" i="11"/>
  <c r="AB41" i="11"/>
  <c r="AC41" i="11"/>
  <c r="AD41" i="11"/>
  <c r="AB42" i="11"/>
  <c r="AC42" i="11"/>
  <c r="AD42" i="11"/>
  <c r="AB43" i="11"/>
  <c r="AC43" i="11"/>
  <c r="AD43" i="11"/>
  <c r="AB44" i="11"/>
  <c r="AC44" i="11"/>
  <c r="AD44" i="11"/>
  <c r="AB45" i="11"/>
  <c r="AC45" i="11"/>
  <c r="AD45" i="11"/>
  <c r="AB46" i="11"/>
  <c r="AC46" i="11"/>
  <c r="AD46" i="11"/>
  <c r="AB47" i="11"/>
  <c r="AC47" i="11"/>
  <c r="AD47" i="11"/>
  <c r="AB48" i="11"/>
  <c r="AC48" i="11"/>
  <c r="AD48" i="11"/>
  <c r="AB49" i="11"/>
  <c r="AC49" i="11"/>
  <c r="AD49" i="11"/>
  <c r="AB50" i="11"/>
  <c r="AC50" i="11"/>
  <c r="AD50" i="11"/>
  <c r="AB51" i="11"/>
  <c r="AC51" i="11"/>
  <c r="AD51" i="11"/>
  <c r="AB52" i="11"/>
  <c r="AC52" i="11"/>
  <c r="AD52" i="11"/>
  <c r="AB53" i="11"/>
  <c r="AC53" i="11"/>
  <c r="AD53" i="11"/>
  <c r="AB54" i="11"/>
  <c r="AC54" i="11"/>
  <c r="AD54" i="11"/>
  <c r="AB55" i="11"/>
  <c r="AC55" i="11"/>
  <c r="AD55" i="11"/>
  <c r="AB56" i="11"/>
  <c r="AC56" i="11"/>
  <c r="AD56" i="11"/>
  <c r="AB57" i="11"/>
  <c r="AC57" i="11"/>
  <c r="AD57" i="11"/>
  <c r="AB58" i="11"/>
  <c r="AC58" i="11"/>
  <c r="AD58" i="11"/>
  <c r="AB59" i="11"/>
  <c r="AC59" i="11"/>
  <c r="AD59" i="11"/>
  <c r="AB60" i="11"/>
  <c r="AC60" i="11"/>
  <c r="AD60" i="11"/>
  <c r="AB61" i="11"/>
  <c r="AC61" i="11"/>
  <c r="AD61" i="11"/>
  <c r="AB62" i="11"/>
  <c r="AC62" i="11"/>
  <c r="AD62" i="11"/>
  <c r="AB63" i="11"/>
  <c r="AC63" i="11"/>
  <c r="AD63" i="11"/>
  <c r="AB64" i="11"/>
  <c r="AC64" i="11"/>
  <c r="AD64" i="11"/>
  <c r="AB65" i="11"/>
  <c r="AC65" i="11"/>
  <c r="AD65" i="11"/>
  <c r="AB66" i="11"/>
  <c r="AC66" i="11"/>
  <c r="AD66" i="11"/>
  <c r="AB67" i="11"/>
  <c r="AC67" i="11"/>
  <c r="AD67" i="11"/>
  <c r="AB68" i="11"/>
  <c r="AC68" i="11"/>
  <c r="AD68" i="11"/>
  <c r="AB69" i="11"/>
  <c r="AC69" i="11"/>
  <c r="AD69" i="11"/>
  <c r="AB70" i="11"/>
  <c r="AC70" i="11"/>
  <c r="AD70" i="11"/>
  <c r="AB71" i="11"/>
  <c r="AC71" i="11"/>
  <c r="AD71" i="11"/>
  <c r="AB72" i="11"/>
  <c r="AC72" i="11"/>
  <c r="AD72" i="11"/>
  <c r="AB73" i="11"/>
  <c r="AC73" i="11"/>
  <c r="AD73" i="11"/>
  <c r="AB74" i="11"/>
  <c r="AC74" i="11"/>
  <c r="AD74" i="11"/>
  <c r="AB75" i="11"/>
  <c r="AC75" i="11"/>
  <c r="AD75" i="11"/>
  <c r="AB76" i="11"/>
  <c r="AC76" i="11"/>
  <c r="AD76" i="11"/>
  <c r="AB77" i="11"/>
  <c r="AC77" i="11"/>
  <c r="AD77" i="11"/>
  <c r="AB78" i="11"/>
  <c r="AC78" i="11"/>
  <c r="AD78" i="11"/>
  <c r="AB79" i="11"/>
  <c r="AC79" i="11"/>
  <c r="AD79" i="11"/>
  <c r="AB80" i="11"/>
  <c r="AC80" i="11"/>
  <c r="AD80" i="11"/>
  <c r="AB81" i="11"/>
  <c r="AC81" i="11"/>
  <c r="AD81" i="11"/>
  <c r="AB82" i="11"/>
  <c r="AC82" i="11"/>
  <c r="AD82" i="11"/>
  <c r="AB83" i="11"/>
  <c r="AC83" i="11"/>
  <c r="AD83" i="11"/>
  <c r="AB84" i="11"/>
  <c r="AC84" i="11"/>
  <c r="AD84" i="11"/>
  <c r="AB85" i="11"/>
  <c r="AC85" i="11"/>
  <c r="AD85" i="11"/>
  <c r="AB86" i="11"/>
  <c r="AC86" i="11"/>
  <c r="AD86" i="11"/>
  <c r="AB87" i="11"/>
  <c r="AC87" i="11"/>
  <c r="AD87" i="11"/>
  <c r="AB88" i="11"/>
  <c r="AC88" i="11"/>
  <c r="AD88" i="11"/>
  <c r="AB89" i="11"/>
  <c r="AC89" i="11"/>
  <c r="AD89" i="11"/>
  <c r="AB90" i="11"/>
  <c r="AC90" i="11"/>
  <c r="AD90" i="11"/>
  <c r="AB91" i="11"/>
  <c r="AC91" i="11"/>
  <c r="AD91" i="11"/>
  <c r="AB92" i="11"/>
  <c r="AC92" i="11"/>
  <c r="AD92" i="11"/>
  <c r="AB93" i="11"/>
  <c r="AC93" i="11"/>
  <c r="AD93" i="11"/>
  <c r="AB94" i="11"/>
  <c r="AC94" i="11"/>
  <c r="AD94" i="11"/>
  <c r="AB95" i="11"/>
  <c r="AC95" i="11"/>
  <c r="AD95" i="11"/>
  <c r="AB96" i="11"/>
  <c r="AC96" i="11"/>
  <c r="AD96" i="11"/>
  <c r="AB97" i="11"/>
  <c r="AC97" i="11"/>
  <c r="AD97" i="11"/>
  <c r="AB98" i="11"/>
  <c r="AC98" i="11"/>
  <c r="AD98" i="11"/>
  <c r="AB99" i="11"/>
  <c r="AC99" i="11"/>
  <c r="AD99" i="11"/>
  <c r="AB100" i="11"/>
  <c r="AC100" i="11"/>
  <c r="AD100" i="11"/>
  <c r="AB101" i="11"/>
  <c r="AC101" i="11"/>
  <c r="AD101" i="11"/>
  <c r="AB102" i="11"/>
  <c r="AC102" i="11"/>
  <c r="AD102" i="11"/>
  <c r="AB103" i="11"/>
  <c r="AC103" i="11"/>
  <c r="AD103" i="11"/>
  <c r="AB104" i="11"/>
  <c r="AC104" i="11"/>
  <c r="AD104" i="11"/>
  <c r="AB105" i="11"/>
  <c r="AC105" i="11"/>
  <c r="AD105" i="11"/>
  <c r="AB106" i="11"/>
  <c r="AC106" i="11"/>
  <c r="AD106" i="11"/>
  <c r="AB107" i="11"/>
  <c r="AC107" i="11"/>
  <c r="AD107" i="11"/>
  <c r="AB108" i="11"/>
  <c r="AC108" i="11"/>
  <c r="AD108" i="11"/>
  <c r="AB109" i="11"/>
  <c r="AC109" i="11"/>
  <c r="AD109" i="11"/>
  <c r="AB110" i="11"/>
  <c r="AC110" i="11"/>
  <c r="AD110" i="11"/>
  <c r="AB111" i="11"/>
  <c r="AC111" i="11"/>
  <c r="AD111" i="11"/>
  <c r="AB112" i="11"/>
  <c r="AC112" i="11"/>
  <c r="AD112" i="11"/>
  <c r="AB113" i="11"/>
  <c r="AC113" i="11"/>
  <c r="AD113" i="11"/>
  <c r="AB114" i="11"/>
  <c r="AC114" i="11"/>
  <c r="AD114" i="11"/>
  <c r="AB115" i="11"/>
  <c r="AC115" i="11"/>
  <c r="AD115" i="11"/>
  <c r="AB116" i="11"/>
  <c r="AC116" i="11"/>
  <c r="AD116" i="11"/>
  <c r="AB117" i="11"/>
  <c r="AC117" i="11"/>
  <c r="AD117" i="11"/>
  <c r="AB118" i="11"/>
  <c r="AC118" i="11"/>
  <c r="AD118" i="11"/>
  <c r="AB119" i="11"/>
  <c r="AC119" i="11"/>
  <c r="AD119" i="11"/>
  <c r="AB120" i="11"/>
  <c r="AC120" i="11"/>
  <c r="AD120" i="11"/>
  <c r="AE3" i="11" l="1"/>
  <c r="AF3" i="11"/>
  <c r="AG3" i="11"/>
  <c r="AH3" i="11"/>
  <c r="AI3" i="11"/>
  <c r="AJ3" i="11"/>
  <c r="AK3" i="11"/>
  <c r="AL3" i="11"/>
  <c r="AE4" i="11"/>
  <c r="AF4" i="11"/>
  <c r="AG4" i="11"/>
  <c r="AH4" i="11"/>
  <c r="AI4" i="11"/>
  <c r="AJ4" i="11"/>
  <c r="AK4" i="11"/>
  <c r="AL4" i="11"/>
  <c r="AE5" i="11"/>
  <c r="AF5" i="11"/>
  <c r="AG5" i="11"/>
  <c r="AH5" i="11"/>
  <c r="AI5" i="11"/>
  <c r="AJ5" i="11"/>
  <c r="AK5" i="11"/>
  <c r="AL5" i="11"/>
  <c r="AE6" i="11"/>
  <c r="AF6" i="11"/>
  <c r="AG6" i="11"/>
  <c r="AH6" i="11"/>
  <c r="AI6" i="11"/>
  <c r="AJ6" i="11"/>
  <c r="AK6" i="11"/>
  <c r="AL6" i="11"/>
  <c r="AE7" i="11"/>
  <c r="AF7" i="11"/>
  <c r="AG7" i="11"/>
  <c r="AH7" i="11"/>
  <c r="AI7" i="11"/>
  <c r="AJ7" i="11"/>
  <c r="AK7" i="11"/>
  <c r="AL7" i="11"/>
  <c r="AE8" i="11"/>
  <c r="AF8" i="11"/>
  <c r="AG8" i="11"/>
  <c r="AH8" i="11"/>
  <c r="AI8" i="11"/>
  <c r="AJ8" i="11"/>
  <c r="AK8" i="11"/>
  <c r="AL8" i="11"/>
  <c r="AE9" i="11"/>
  <c r="AF9" i="11"/>
  <c r="AG9" i="11"/>
  <c r="AH9" i="11"/>
  <c r="AI9" i="11"/>
  <c r="AJ9" i="11"/>
  <c r="AK9" i="11"/>
  <c r="AL9" i="11"/>
  <c r="AE10" i="11"/>
  <c r="AF10" i="11"/>
  <c r="AG10" i="11"/>
  <c r="AH10" i="11"/>
  <c r="AI10" i="11"/>
  <c r="AJ10" i="11"/>
  <c r="AK10" i="11"/>
  <c r="AL10" i="11"/>
  <c r="AE11" i="11"/>
  <c r="AF11" i="11"/>
  <c r="AG11" i="11"/>
  <c r="AH11" i="11"/>
  <c r="AI11" i="11"/>
  <c r="AJ11" i="11"/>
  <c r="AK11" i="11"/>
  <c r="AL11" i="11"/>
  <c r="AE12" i="11"/>
  <c r="AF12" i="11"/>
  <c r="AG12" i="11"/>
  <c r="AH12" i="11"/>
  <c r="AI12" i="11"/>
  <c r="AJ12" i="11"/>
  <c r="AK12" i="11"/>
  <c r="AL12" i="11"/>
  <c r="AE13" i="11"/>
  <c r="AF13" i="11"/>
  <c r="AG13" i="11"/>
  <c r="AH13" i="11"/>
  <c r="AI13" i="11"/>
  <c r="AJ13" i="11"/>
  <c r="AK13" i="11"/>
  <c r="AL13" i="11"/>
  <c r="AE14" i="11"/>
  <c r="AF14" i="11"/>
  <c r="AG14" i="11"/>
  <c r="AH14" i="11"/>
  <c r="AI14" i="11"/>
  <c r="AJ14" i="11"/>
  <c r="AK14" i="11"/>
  <c r="AL14" i="11"/>
  <c r="AE15" i="11"/>
  <c r="AF15" i="11"/>
  <c r="AG15" i="11"/>
  <c r="AH15" i="11"/>
  <c r="AI15" i="11"/>
  <c r="AJ15" i="11"/>
  <c r="AK15" i="11"/>
  <c r="AL15" i="11"/>
  <c r="AE16" i="11"/>
  <c r="AF16" i="11"/>
  <c r="AG16" i="11"/>
  <c r="AH16" i="11"/>
  <c r="AI16" i="11"/>
  <c r="AJ16" i="11"/>
  <c r="AK16" i="11"/>
  <c r="AL16" i="11"/>
  <c r="AE17" i="11"/>
  <c r="AF17" i="11"/>
  <c r="AG17" i="11"/>
  <c r="AH17" i="11"/>
  <c r="AI17" i="11"/>
  <c r="AJ17" i="11"/>
  <c r="AK17" i="11"/>
  <c r="AL17" i="11"/>
  <c r="AE18" i="11"/>
  <c r="AF18" i="11"/>
  <c r="AG18" i="11"/>
  <c r="AH18" i="11"/>
  <c r="AI18" i="11"/>
  <c r="AJ18" i="11"/>
  <c r="AK18" i="11"/>
  <c r="AL18" i="11"/>
  <c r="AE19" i="11"/>
  <c r="AF19" i="11"/>
  <c r="AG19" i="11"/>
  <c r="AH19" i="11"/>
  <c r="AI19" i="11"/>
  <c r="AJ19" i="11"/>
  <c r="AK19" i="11"/>
  <c r="AL19" i="11"/>
  <c r="AE20" i="11"/>
  <c r="AF20" i="11"/>
  <c r="AG20" i="11"/>
  <c r="AH20" i="11"/>
  <c r="AI20" i="11"/>
  <c r="AJ20" i="11"/>
  <c r="AK20" i="11"/>
  <c r="AL20" i="11"/>
  <c r="AE21" i="11"/>
  <c r="AF21" i="11"/>
  <c r="AG21" i="11"/>
  <c r="AH21" i="11"/>
  <c r="AI21" i="11"/>
  <c r="AJ21" i="11"/>
  <c r="AK21" i="11"/>
  <c r="AL21" i="11"/>
  <c r="AE22" i="11"/>
  <c r="AF22" i="11"/>
  <c r="AG22" i="11"/>
  <c r="AH22" i="11"/>
  <c r="AI22" i="11"/>
  <c r="AJ22" i="11"/>
  <c r="AK22" i="11"/>
  <c r="AL22" i="11"/>
  <c r="AE23" i="11"/>
  <c r="AF23" i="11"/>
  <c r="AG23" i="11"/>
  <c r="AH23" i="11"/>
  <c r="AI23" i="11"/>
  <c r="AJ23" i="11"/>
  <c r="AK23" i="11"/>
  <c r="AL23" i="11"/>
  <c r="AE24" i="11"/>
  <c r="AF24" i="11"/>
  <c r="AG24" i="11"/>
  <c r="AH24" i="11"/>
  <c r="AI24" i="11"/>
  <c r="AJ24" i="11"/>
  <c r="AK24" i="11"/>
  <c r="AL24" i="11"/>
  <c r="AE25" i="11"/>
  <c r="AF25" i="11"/>
  <c r="AG25" i="11"/>
  <c r="AH25" i="11"/>
  <c r="AI25" i="11"/>
  <c r="AJ25" i="11"/>
  <c r="AK25" i="11"/>
  <c r="AL25" i="11"/>
  <c r="AE26" i="11"/>
  <c r="AF26" i="11"/>
  <c r="AG26" i="11"/>
  <c r="AH26" i="11"/>
  <c r="AI26" i="11"/>
  <c r="AJ26" i="11"/>
  <c r="AK26" i="11"/>
  <c r="AL26" i="11"/>
  <c r="AE27" i="11"/>
  <c r="AF27" i="11"/>
  <c r="AG27" i="11"/>
  <c r="AH27" i="11"/>
  <c r="AI27" i="11"/>
  <c r="AJ27" i="11"/>
  <c r="AK27" i="11"/>
  <c r="AL27" i="11"/>
  <c r="AE28" i="11"/>
  <c r="AF28" i="11"/>
  <c r="AG28" i="11"/>
  <c r="AH28" i="11"/>
  <c r="AI28" i="11"/>
  <c r="AJ28" i="11"/>
  <c r="AK28" i="11"/>
  <c r="AL28" i="11"/>
  <c r="AE29" i="11"/>
  <c r="AF29" i="11"/>
  <c r="AG29" i="11"/>
  <c r="AH29" i="11"/>
  <c r="AI29" i="11"/>
  <c r="AJ29" i="11"/>
  <c r="AK29" i="11"/>
  <c r="AL29" i="11"/>
  <c r="AE30" i="11"/>
  <c r="AF30" i="11"/>
  <c r="AG30" i="11"/>
  <c r="AH30" i="11"/>
  <c r="AI30" i="11"/>
  <c r="AJ30" i="11"/>
  <c r="AK30" i="11"/>
  <c r="AL30" i="11"/>
  <c r="AE31" i="11"/>
  <c r="AF31" i="11"/>
  <c r="AG31" i="11"/>
  <c r="AH31" i="11"/>
  <c r="AI31" i="11"/>
  <c r="AJ31" i="11"/>
  <c r="AK31" i="11"/>
  <c r="AL31" i="11"/>
  <c r="AE32" i="11"/>
  <c r="AF32" i="11"/>
  <c r="AG32" i="11"/>
  <c r="AH32" i="11"/>
  <c r="AI32" i="11"/>
  <c r="AJ32" i="11"/>
  <c r="AK32" i="11"/>
  <c r="AL32" i="11"/>
  <c r="AE33" i="11"/>
  <c r="AF33" i="11"/>
  <c r="AG33" i="11"/>
  <c r="AH33" i="11"/>
  <c r="AI33" i="11"/>
  <c r="AJ33" i="11"/>
  <c r="AK33" i="11"/>
  <c r="AL33" i="11"/>
  <c r="AE34" i="11"/>
  <c r="AF34" i="11"/>
  <c r="AG34" i="11"/>
  <c r="AH34" i="11"/>
  <c r="AI34" i="11"/>
  <c r="AJ34" i="11"/>
  <c r="AK34" i="11"/>
  <c r="AL34" i="11"/>
  <c r="AE35" i="11"/>
  <c r="AF35" i="11"/>
  <c r="AG35" i="11"/>
  <c r="AH35" i="11"/>
  <c r="AI35" i="11"/>
  <c r="AJ35" i="11"/>
  <c r="AK35" i="11"/>
  <c r="AL35" i="11"/>
  <c r="AE36" i="11"/>
  <c r="AF36" i="11"/>
  <c r="AG36" i="11"/>
  <c r="AH36" i="11"/>
  <c r="AI36" i="11"/>
  <c r="AJ36" i="11"/>
  <c r="AK36" i="11"/>
  <c r="AL36" i="11"/>
  <c r="AE37" i="11"/>
  <c r="AF37" i="11"/>
  <c r="AG37" i="11"/>
  <c r="AH37" i="11"/>
  <c r="AI37" i="11"/>
  <c r="AJ37" i="11"/>
  <c r="AK37" i="11"/>
  <c r="AL37" i="11"/>
  <c r="AE38" i="11"/>
  <c r="AF38" i="11"/>
  <c r="AG38" i="11"/>
  <c r="AH38" i="11"/>
  <c r="AI38" i="11"/>
  <c r="AJ38" i="11"/>
  <c r="AK38" i="11"/>
  <c r="AL38" i="11"/>
  <c r="AE39" i="11"/>
  <c r="AF39" i="11"/>
  <c r="AG39" i="11"/>
  <c r="AH39" i="11"/>
  <c r="AI39" i="11"/>
  <c r="AJ39" i="11"/>
  <c r="AK39" i="11"/>
  <c r="AL39" i="11"/>
  <c r="AE40" i="11"/>
  <c r="AF40" i="11"/>
  <c r="AG40" i="11"/>
  <c r="AH40" i="11"/>
  <c r="AI40" i="11"/>
  <c r="AJ40" i="11"/>
  <c r="AK40" i="11"/>
  <c r="AL40" i="11"/>
  <c r="AE41" i="11"/>
  <c r="AF41" i="11"/>
  <c r="AG41" i="11"/>
  <c r="AH41" i="11"/>
  <c r="AI41" i="11"/>
  <c r="AJ41" i="11"/>
  <c r="AK41" i="11"/>
  <c r="AL41" i="11"/>
  <c r="AE42" i="11"/>
  <c r="AF42" i="11"/>
  <c r="AG42" i="11"/>
  <c r="AH42" i="11"/>
  <c r="AI42" i="11"/>
  <c r="AJ42" i="11"/>
  <c r="AK42" i="11"/>
  <c r="AL42" i="11"/>
  <c r="AE43" i="11"/>
  <c r="AF43" i="11"/>
  <c r="AG43" i="11"/>
  <c r="AH43" i="11"/>
  <c r="AI43" i="11"/>
  <c r="AJ43" i="11"/>
  <c r="AK43" i="11"/>
  <c r="AL43" i="11"/>
  <c r="AE44" i="11"/>
  <c r="AF44" i="11"/>
  <c r="AG44" i="11"/>
  <c r="AH44" i="11"/>
  <c r="AI44" i="11"/>
  <c r="AJ44" i="11"/>
  <c r="AK44" i="11"/>
  <c r="AL44" i="11"/>
  <c r="AE45" i="11"/>
  <c r="AF45" i="11"/>
  <c r="AG45" i="11"/>
  <c r="AH45" i="11"/>
  <c r="AI45" i="11"/>
  <c r="AJ45" i="11"/>
  <c r="AK45" i="11"/>
  <c r="AL45" i="11"/>
  <c r="AE46" i="11"/>
  <c r="AF46" i="11"/>
  <c r="AG46" i="11"/>
  <c r="AH46" i="11"/>
  <c r="AI46" i="11"/>
  <c r="AJ46" i="11"/>
  <c r="AK46" i="11"/>
  <c r="AL46" i="11"/>
  <c r="AE47" i="11"/>
  <c r="AF47" i="11"/>
  <c r="AG47" i="11"/>
  <c r="AH47" i="11"/>
  <c r="AI47" i="11"/>
  <c r="AJ47" i="11"/>
  <c r="AK47" i="11"/>
  <c r="AL47" i="11"/>
  <c r="AE48" i="11"/>
  <c r="AF48" i="11"/>
  <c r="AG48" i="11"/>
  <c r="AH48" i="11"/>
  <c r="AI48" i="11"/>
  <c r="AJ48" i="11"/>
  <c r="AK48" i="11"/>
  <c r="AL48" i="11"/>
  <c r="AE49" i="11"/>
  <c r="AF49" i="11"/>
  <c r="AG49" i="11"/>
  <c r="AH49" i="11"/>
  <c r="AI49" i="11"/>
  <c r="AJ49" i="11"/>
  <c r="AK49" i="11"/>
  <c r="AL49" i="11"/>
  <c r="AE50" i="11"/>
  <c r="AF50" i="11"/>
  <c r="AG50" i="11"/>
  <c r="AH50" i="11"/>
  <c r="AI50" i="11"/>
  <c r="AJ50" i="11"/>
  <c r="AK50" i="11"/>
  <c r="AL50" i="11"/>
  <c r="AE51" i="11"/>
  <c r="AF51" i="11"/>
  <c r="AG51" i="11"/>
  <c r="AH51" i="11"/>
  <c r="AI51" i="11"/>
  <c r="AJ51" i="11"/>
  <c r="AK51" i="11"/>
  <c r="AL51" i="11"/>
  <c r="AE52" i="11"/>
  <c r="AF52" i="11"/>
  <c r="AG52" i="11"/>
  <c r="AH52" i="11"/>
  <c r="AI52" i="11"/>
  <c r="AJ52" i="11"/>
  <c r="AK52" i="11"/>
  <c r="AL52" i="11"/>
  <c r="AE53" i="11"/>
  <c r="AF53" i="11"/>
  <c r="AG53" i="11"/>
  <c r="AH53" i="11"/>
  <c r="AI53" i="11"/>
  <c r="AJ53" i="11"/>
  <c r="AK53" i="11"/>
  <c r="AL53" i="11"/>
  <c r="AE54" i="11"/>
  <c r="AF54" i="11"/>
  <c r="AG54" i="11"/>
  <c r="AH54" i="11"/>
  <c r="AI54" i="11"/>
  <c r="AJ54" i="11"/>
  <c r="AK54" i="11"/>
  <c r="AL54" i="11"/>
  <c r="AE55" i="11"/>
  <c r="AF55" i="11"/>
  <c r="AG55" i="11"/>
  <c r="AH55" i="11"/>
  <c r="AI55" i="11"/>
  <c r="AJ55" i="11"/>
  <c r="AK55" i="11"/>
  <c r="AL55" i="11"/>
  <c r="AE56" i="11"/>
  <c r="AF56" i="11"/>
  <c r="AG56" i="11"/>
  <c r="AH56" i="11"/>
  <c r="AI56" i="11"/>
  <c r="AJ56" i="11"/>
  <c r="AK56" i="11"/>
  <c r="AL56" i="11"/>
  <c r="AE57" i="11"/>
  <c r="AF57" i="11"/>
  <c r="AG57" i="11"/>
  <c r="AH57" i="11"/>
  <c r="AI57" i="11"/>
  <c r="AJ57" i="11"/>
  <c r="AK57" i="11"/>
  <c r="AL57" i="11"/>
  <c r="AE58" i="11"/>
  <c r="AF58" i="11"/>
  <c r="AG58" i="11"/>
  <c r="AH58" i="11"/>
  <c r="AI58" i="11"/>
  <c r="AJ58" i="11"/>
  <c r="AK58" i="11"/>
  <c r="AL58" i="11"/>
  <c r="AE59" i="11"/>
  <c r="AF59" i="11"/>
  <c r="AG59" i="11"/>
  <c r="AH59" i="11"/>
  <c r="AI59" i="11"/>
  <c r="AJ59" i="11"/>
  <c r="AK59" i="11"/>
  <c r="AL59" i="11"/>
  <c r="AE60" i="11"/>
  <c r="AF60" i="11"/>
  <c r="AG60" i="11"/>
  <c r="AH60" i="11"/>
  <c r="AI60" i="11"/>
  <c r="AJ60" i="11"/>
  <c r="AK60" i="11"/>
  <c r="AL60" i="11"/>
  <c r="AE61" i="11"/>
  <c r="AF61" i="11"/>
  <c r="AG61" i="11"/>
  <c r="AH61" i="11"/>
  <c r="AI61" i="11"/>
  <c r="AJ61" i="11"/>
  <c r="AK61" i="11"/>
  <c r="AL61" i="11"/>
  <c r="AE62" i="11"/>
  <c r="AF62" i="11"/>
  <c r="AG62" i="11"/>
  <c r="AH62" i="11"/>
  <c r="AI62" i="11"/>
  <c r="AJ62" i="11"/>
  <c r="AK62" i="11"/>
  <c r="AL62" i="11"/>
  <c r="AE63" i="11"/>
  <c r="AF63" i="11"/>
  <c r="AG63" i="11"/>
  <c r="AH63" i="11"/>
  <c r="AI63" i="11"/>
  <c r="AJ63" i="11"/>
  <c r="AK63" i="11"/>
  <c r="AL63" i="11"/>
  <c r="AE64" i="11"/>
  <c r="AF64" i="11"/>
  <c r="AG64" i="11"/>
  <c r="AH64" i="11"/>
  <c r="AI64" i="11"/>
  <c r="AJ64" i="11"/>
  <c r="AK64" i="11"/>
  <c r="AL64" i="11"/>
  <c r="AE65" i="11"/>
  <c r="AF65" i="11"/>
  <c r="AG65" i="11"/>
  <c r="AH65" i="11"/>
  <c r="AI65" i="11"/>
  <c r="AJ65" i="11"/>
  <c r="AK65" i="11"/>
  <c r="AL65" i="11"/>
  <c r="AE66" i="11"/>
  <c r="AF66" i="11"/>
  <c r="AG66" i="11"/>
  <c r="AH66" i="11"/>
  <c r="AI66" i="11"/>
  <c r="AJ66" i="11"/>
  <c r="AK66" i="11"/>
  <c r="AL66" i="11"/>
  <c r="AE67" i="11"/>
  <c r="AF67" i="11"/>
  <c r="AG67" i="11"/>
  <c r="AH67" i="11"/>
  <c r="AI67" i="11"/>
  <c r="AJ67" i="11"/>
  <c r="AK67" i="11"/>
  <c r="AL67" i="11"/>
  <c r="AE68" i="11"/>
  <c r="AF68" i="11"/>
  <c r="AG68" i="11"/>
  <c r="AH68" i="11"/>
  <c r="AI68" i="11"/>
  <c r="AJ68" i="11"/>
  <c r="AK68" i="11"/>
  <c r="AL68" i="11"/>
  <c r="AE69" i="11"/>
  <c r="AF69" i="11"/>
  <c r="AG69" i="11"/>
  <c r="AH69" i="11"/>
  <c r="AI69" i="11"/>
  <c r="AJ69" i="11"/>
  <c r="AK69" i="11"/>
  <c r="AL69" i="11"/>
  <c r="AE70" i="11"/>
  <c r="AF70" i="11"/>
  <c r="AG70" i="11"/>
  <c r="AH70" i="11"/>
  <c r="AI70" i="11"/>
  <c r="AJ70" i="11"/>
  <c r="AK70" i="11"/>
  <c r="AL70" i="11"/>
  <c r="AE71" i="11"/>
  <c r="AF71" i="11"/>
  <c r="AG71" i="11"/>
  <c r="AH71" i="11"/>
  <c r="AI71" i="11"/>
  <c r="AJ71" i="11"/>
  <c r="AK71" i="11"/>
  <c r="AL71" i="11"/>
  <c r="AE72" i="11"/>
  <c r="AF72" i="11"/>
  <c r="AG72" i="11"/>
  <c r="AH72" i="11"/>
  <c r="AI72" i="11"/>
  <c r="AJ72" i="11"/>
  <c r="AK72" i="11"/>
  <c r="AL72" i="11"/>
  <c r="AE73" i="11"/>
  <c r="AF73" i="11"/>
  <c r="AG73" i="11"/>
  <c r="AH73" i="11"/>
  <c r="AI73" i="11"/>
  <c r="AJ73" i="11"/>
  <c r="AK73" i="11"/>
  <c r="AL73" i="11"/>
  <c r="AE74" i="11"/>
  <c r="AF74" i="11"/>
  <c r="AG74" i="11"/>
  <c r="AH74" i="11"/>
  <c r="AI74" i="11"/>
  <c r="AJ74" i="11"/>
  <c r="AK74" i="11"/>
  <c r="AL74" i="11"/>
  <c r="AE75" i="11"/>
  <c r="AF75" i="11"/>
  <c r="AG75" i="11"/>
  <c r="AH75" i="11"/>
  <c r="AI75" i="11"/>
  <c r="AJ75" i="11"/>
  <c r="AK75" i="11"/>
  <c r="AL75" i="11"/>
  <c r="AE76" i="11"/>
  <c r="AF76" i="11"/>
  <c r="AG76" i="11"/>
  <c r="AH76" i="11"/>
  <c r="AI76" i="11"/>
  <c r="AJ76" i="11"/>
  <c r="AK76" i="11"/>
  <c r="AL76" i="11"/>
  <c r="AE77" i="11"/>
  <c r="AF77" i="11"/>
  <c r="AG77" i="11"/>
  <c r="AH77" i="11"/>
  <c r="AI77" i="11"/>
  <c r="AJ77" i="11"/>
  <c r="AK77" i="11"/>
  <c r="AL77" i="11"/>
  <c r="AE78" i="11"/>
  <c r="AF78" i="11"/>
  <c r="AG78" i="11"/>
  <c r="AH78" i="11"/>
  <c r="AI78" i="11"/>
  <c r="AJ78" i="11"/>
  <c r="AK78" i="11"/>
  <c r="AL78" i="11"/>
  <c r="AE79" i="11"/>
  <c r="AF79" i="11"/>
  <c r="AG79" i="11"/>
  <c r="AH79" i="11"/>
  <c r="AI79" i="11"/>
  <c r="AJ79" i="11"/>
  <c r="AK79" i="11"/>
  <c r="AL79" i="11"/>
  <c r="AE80" i="11"/>
  <c r="AF80" i="11"/>
  <c r="AG80" i="11"/>
  <c r="AH80" i="11"/>
  <c r="AI80" i="11"/>
  <c r="AJ80" i="11"/>
  <c r="AK80" i="11"/>
  <c r="AL80" i="11"/>
  <c r="AE81" i="11"/>
  <c r="AF81" i="11"/>
  <c r="AG81" i="11"/>
  <c r="AH81" i="11"/>
  <c r="AI81" i="11"/>
  <c r="AJ81" i="11"/>
  <c r="AK81" i="11"/>
  <c r="AL81" i="11"/>
  <c r="AE82" i="11"/>
  <c r="AF82" i="11"/>
  <c r="AG82" i="11"/>
  <c r="AH82" i="11"/>
  <c r="AI82" i="11"/>
  <c r="AJ82" i="11"/>
  <c r="AK82" i="11"/>
  <c r="AL82" i="11"/>
  <c r="AE83" i="11"/>
  <c r="AF83" i="11"/>
  <c r="AG83" i="11"/>
  <c r="AH83" i="11"/>
  <c r="AI83" i="11"/>
  <c r="AJ83" i="11"/>
  <c r="AK83" i="11"/>
  <c r="AL83" i="11"/>
  <c r="AE84" i="11"/>
  <c r="AF84" i="11"/>
  <c r="AG84" i="11"/>
  <c r="AH84" i="11"/>
  <c r="AI84" i="11"/>
  <c r="AJ84" i="11"/>
  <c r="AK84" i="11"/>
  <c r="AL84" i="11"/>
  <c r="AE85" i="11"/>
  <c r="AF85" i="11"/>
  <c r="AG85" i="11"/>
  <c r="AH85" i="11"/>
  <c r="AI85" i="11"/>
  <c r="AJ85" i="11"/>
  <c r="AK85" i="11"/>
  <c r="AL85" i="11"/>
  <c r="AE86" i="11"/>
  <c r="AF86" i="11"/>
  <c r="AG86" i="11"/>
  <c r="AH86" i="11"/>
  <c r="AI86" i="11"/>
  <c r="AJ86" i="11"/>
  <c r="AK86" i="11"/>
  <c r="AL86" i="11"/>
  <c r="AE87" i="11"/>
  <c r="AF87" i="11"/>
  <c r="AG87" i="11"/>
  <c r="AH87" i="11"/>
  <c r="AI87" i="11"/>
  <c r="AJ87" i="11"/>
  <c r="AK87" i="11"/>
  <c r="AL87" i="11"/>
  <c r="AE88" i="11"/>
  <c r="AF88" i="11"/>
  <c r="AG88" i="11"/>
  <c r="AH88" i="11"/>
  <c r="AI88" i="11"/>
  <c r="AJ88" i="11"/>
  <c r="AK88" i="11"/>
  <c r="AL88" i="11"/>
  <c r="AE89" i="11"/>
  <c r="AF89" i="11"/>
  <c r="AG89" i="11"/>
  <c r="AH89" i="11"/>
  <c r="AI89" i="11"/>
  <c r="AJ89" i="11"/>
  <c r="AK89" i="11"/>
  <c r="AL89" i="11"/>
  <c r="AE90" i="11"/>
  <c r="AF90" i="11"/>
  <c r="AG90" i="11"/>
  <c r="AH90" i="11"/>
  <c r="AI90" i="11"/>
  <c r="AJ90" i="11"/>
  <c r="AK90" i="11"/>
  <c r="AL90" i="11"/>
  <c r="AE91" i="11"/>
  <c r="AF91" i="11"/>
  <c r="AG91" i="11"/>
  <c r="AH91" i="11"/>
  <c r="AI91" i="11"/>
  <c r="AJ91" i="11"/>
  <c r="AK91" i="11"/>
  <c r="AL91" i="11"/>
  <c r="AE92" i="11"/>
  <c r="AF92" i="11"/>
  <c r="AG92" i="11"/>
  <c r="AH92" i="11"/>
  <c r="AI92" i="11"/>
  <c r="AJ92" i="11"/>
  <c r="AK92" i="11"/>
  <c r="AL92" i="11"/>
  <c r="AE93" i="11"/>
  <c r="AF93" i="11"/>
  <c r="AG93" i="11"/>
  <c r="AH93" i="11"/>
  <c r="AI93" i="11"/>
  <c r="AJ93" i="11"/>
  <c r="AK93" i="11"/>
  <c r="AL93" i="11"/>
  <c r="AE94" i="11"/>
  <c r="AF94" i="11"/>
  <c r="AG94" i="11"/>
  <c r="AH94" i="11"/>
  <c r="AI94" i="11"/>
  <c r="AJ94" i="11"/>
  <c r="AK94" i="11"/>
  <c r="AL94" i="11"/>
  <c r="AE95" i="11"/>
  <c r="AF95" i="11"/>
  <c r="AG95" i="11"/>
  <c r="AH95" i="11"/>
  <c r="AI95" i="11"/>
  <c r="AJ95" i="11"/>
  <c r="AK95" i="11"/>
  <c r="AL95" i="11"/>
  <c r="AE96" i="11"/>
  <c r="AF96" i="11"/>
  <c r="AG96" i="11"/>
  <c r="AH96" i="11"/>
  <c r="AI96" i="11"/>
  <c r="AJ96" i="11"/>
  <c r="AK96" i="11"/>
  <c r="AL96" i="11"/>
  <c r="AE97" i="11"/>
  <c r="AF97" i="11"/>
  <c r="AG97" i="11"/>
  <c r="AH97" i="11"/>
  <c r="AI97" i="11"/>
  <c r="AJ97" i="11"/>
  <c r="AK97" i="11"/>
  <c r="AL97" i="11"/>
  <c r="AE98" i="11"/>
  <c r="AF98" i="11"/>
  <c r="AG98" i="11"/>
  <c r="AH98" i="11"/>
  <c r="AI98" i="11"/>
  <c r="AJ98" i="11"/>
  <c r="AK98" i="11"/>
  <c r="AL98" i="11"/>
  <c r="AE99" i="11"/>
  <c r="AF99" i="11"/>
  <c r="AG99" i="11"/>
  <c r="AH99" i="11"/>
  <c r="AI99" i="11"/>
  <c r="AJ99" i="11"/>
  <c r="AK99" i="11"/>
  <c r="AL99" i="11"/>
  <c r="AE100" i="11"/>
  <c r="AF100" i="11"/>
  <c r="AG100" i="11"/>
  <c r="AH100" i="11"/>
  <c r="AI100" i="11"/>
  <c r="AJ100" i="11"/>
  <c r="AK100" i="11"/>
  <c r="AL100" i="11"/>
  <c r="AE101" i="11"/>
  <c r="AF101" i="11"/>
  <c r="AG101" i="11"/>
  <c r="AH101" i="11"/>
  <c r="AI101" i="11"/>
  <c r="AJ101" i="11"/>
  <c r="AK101" i="11"/>
  <c r="AL101" i="11"/>
  <c r="AE102" i="11"/>
  <c r="AF102" i="11"/>
  <c r="AG102" i="11"/>
  <c r="AH102" i="11"/>
  <c r="AI102" i="11"/>
  <c r="AJ102" i="11"/>
  <c r="AK102" i="11"/>
  <c r="AL102" i="11"/>
  <c r="AE103" i="11"/>
  <c r="AF103" i="11"/>
  <c r="AG103" i="11"/>
  <c r="AH103" i="11"/>
  <c r="AI103" i="11"/>
  <c r="AJ103" i="11"/>
  <c r="AK103" i="11"/>
  <c r="AL103" i="11"/>
  <c r="AE104" i="11"/>
  <c r="AF104" i="11"/>
  <c r="AG104" i="11"/>
  <c r="AH104" i="11"/>
  <c r="AI104" i="11"/>
  <c r="AJ104" i="11"/>
  <c r="AK104" i="11"/>
  <c r="AL104" i="11"/>
  <c r="AE105" i="11"/>
  <c r="AF105" i="11"/>
  <c r="AG105" i="11"/>
  <c r="AH105" i="11"/>
  <c r="AI105" i="11"/>
  <c r="AJ105" i="11"/>
  <c r="AK105" i="11"/>
  <c r="AL105" i="11"/>
  <c r="AE106" i="11"/>
  <c r="AF106" i="11"/>
  <c r="AG106" i="11"/>
  <c r="AH106" i="11"/>
  <c r="AI106" i="11"/>
  <c r="AJ106" i="11"/>
  <c r="AK106" i="11"/>
  <c r="AL106" i="11"/>
  <c r="AE107" i="11"/>
  <c r="AF107" i="11"/>
  <c r="AG107" i="11"/>
  <c r="AH107" i="11"/>
  <c r="AI107" i="11"/>
  <c r="AJ107" i="11"/>
  <c r="AK107" i="11"/>
  <c r="AL107" i="11"/>
  <c r="AE108" i="11"/>
  <c r="AF108" i="11"/>
  <c r="AG108" i="11"/>
  <c r="AH108" i="11"/>
  <c r="AI108" i="11"/>
  <c r="AJ108" i="11"/>
  <c r="AK108" i="11"/>
  <c r="AL108" i="11"/>
  <c r="AE109" i="11"/>
  <c r="AF109" i="11"/>
  <c r="AG109" i="11"/>
  <c r="AH109" i="11"/>
  <c r="AI109" i="11"/>
  <c r="AJ109" i="11"/>
  <c r="AK109" i="11"/>
  <c r="AL109" i="11"/>
  <c r="AE110" i="11"/>
  <c r="AF110" i="11"/>
  <c r="AG110" i="11"/>
  <c r="AH110" i="11"/>
  <c r="AI110" i="11"/>
  <c r="AJ110" i="11"/>
  <c r="AK110" i="11"/>
  <c r="AL110" i="11"/>
  <c r="AE111" i="11"/>
  <c r="AF111" i="11"/>
  <c r="AG111" i="11"/>
  <c r="AH111" i="11"/>
  <c r="AI111" i="11"/>
  <c r="AJ111" i="11"/>
  <c r="AK111" i="11"/>
  <c r="AL111" i="11"/>
  <c r="AE112" i="11"/>
  <c r="AF112" i="11"/>
  <c r="AG112" i="11"/>
  <c r="AH112" i="11"/>
  <c r="AI112" i="11"/>
  <c r="AJ112" i="11"/>
  <c r="AK112" i="11"/>
  <c r="AL112" i="11"/>
  <c r="AE113" i="11"/>
  <c r="AF113" i="11"/>
  <c r="AG113" i="11"/>
  <c r="AH113" i="11"/>
  <c r="AI113" i="11"/>
  <c r="AJ113" i="11"/>
  <c r="AK113" i="11"/>
  <c r="AL113" i="11"/>
  <c r="AE114" i="11"/>
  <c r="AF114" i="11"/>
  <c r="AG114" i="11"/>
  <c r="AH114" i="11"/>
  <c r="AI114" i="11"/>
  <c r="AJ114" i="11"/>
  <c r="AK114" i="11"/>
  <c r="AL114" i="11"/>
  <c r="AE115" i="11"/>
  <c r="AF115" i="11"/>
  <c r="AG115" i="11"/>
  <c r="AH115" i="11"/>
  <c r="AI115" i="11"/>
  <c r="AJ115" i="11"/>
  <c r="AK115" i="11"/>
  <c r="AL115" i="11"/>
  <c r="AE116" i="11"/>
  <c r="AF116" i="11"/>
  <c r="AG116" i="11"/>
  <c r="AH116" i="11"/>
  <c r="AI116" i="11"/>
  <c r="AJ116" i="11"/>
  <c r="AK116" i="11"/>
  <c r="AL116" i="11"/>
  <c r="AE117" i="11"/>
  <c r="AF117" i="11"/>
  <c r="AG117" i="11"/>
  <c r="AH117" i="11"/>
  <c r="AI117" i="11"/>
  <c r="AJ117" i="11"/>
  <c r="AK117" i="11"/>
  <c r="AL117" i="11"/>
  <c r="AE118" i="11"/>
  <c r="AF118" i="11"/>
  <c r="AG118" i="11"/>
  <c r="AH118" i="11"/>
  <c r="AI118" i="11"/>
  <c r="AJ118" i="11"/>
  <c r="AK118" i="11"/>
  <c r="AL118" i="11"/>
  <c r="AE119" i="11"/>
  <c r="AF119" i="11"/>
  <c r="AG119" i="11"/>
  <c r="AH119" i="11"/>
  <c r="AI119" i="11"/>
  <c r="AJ119" i="11"/>
  <c r="AK119" i="11"/>
  <c r="AL119" i="11"/>
  <c r="AE120" i="11"/>
  <c r="AF120" i="11"/>
  <c r="AG120" i="11"/>
  <c r="AH120" i="11"/>
  <c r="AI120" i="11"/>
  <c r="AJ120" i="11"/>
  <c r="AK120" i="11"/>
  <c r="AL120" i="11"/>
  <c r="AL2" i="11"/>
  <c r="AK2" i="11"/>
  <c r="AJ2" i="11"/>
  <c r="AI2" i="11"/>
  <c r="AH2" i="11"/>
  <c r="AG2" i="11"/>
  <c r="AF2" i="11"/>
  <c r="AE2" i="11"/>
  <c r="T3" i="12" l="1"/>
  <c r="R3" i="12"/>
  <c r="Q3" i="12"/>
  <c r="N3" i="12"/>
  <c r="M3" i="12"/>
  <c r="L3" i="12"/>
  <c r="T2" i="12"/>
  <c r="R2" i="12"/>
  <c r="Q2" i="12"/>
  <c r="N2" i="12"/>
  <c r="M2" i="12"/>
  <c r="L2" i="12"/>
  <c r="G120" i="7"/>
  <c r="G119" i="7"/>
  <c r="G118" i="7"/>
  <c r="G117" i="7"/>
  <c r="G116" i="7"/>
  <c r="G115" i="7"/>
  <c r="G114" i="7"/>
  <c r="G113" i="7"/>
  <c r="G112" i="7"/>
  <c r="G111" i="7"/>
  <c r="G110" i="7"/>
  <c r="G109" i="7"/>
  <c r="G108" i="7"/>
  <c r="G107" i="7"/>
  <c r="G106" i="7"/>
  <c r="G105" i="7"/>
  <c r="G104" i="7"/>
  <c r="G103" i="7"/>
  <c r="G102" i="7"/>
  <c r="G101" i="7"/>
  <c r="G100" i="7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G20" i="7"/>
  <c r="G20" i="12" s="1"/>
  <c r="Z3" i="11"/>
  <c r="AX3" i="11" s="1"/>
  <c r="Z4" i="11"/>
  <c r="AX4" i="11" s="1"/>
  <c r="Z5" i="11"/>
  <c r="AX5" i="11" s="1"/>
  <c r="Z6" i="11"/>
  <c r="AX6" i="11" s="1"/>
  <c r="Z7" i="11"/>
  <c r="AX7" i="11" s="1"/>
  <c r="Z8" i="11"/>
  <c r="AX8" i="11" s="1"/>
  <c r="Z9" i="11"/>
  <c r="AX9" i="11" s="1"/>
  <c r="Z10" i="11"/>
  <c r="AX10" i="11" s="1"/>
  <c r="Z11" i="11"/>
  <c r="AX11" i="11" s="1"/>
  <c r="Z12" i="11"/>
  <c r="AX12" i="11" s="1"/>
  <c r="Z13" i="11"/>
  <c r="AX13" i="11" s="1"/>
  <c r="Z14" i="11"/>
  <c r="AX14" i="11" s="1"/>
  <c r="Z15" i="11"/>
  <c r="AX15" i="11" s="1"/>
  <c r="Z16" i="11"/>
  <c r="AX16" i="11" s="1"/>
  <c r="Z17" i="11"/>
  <c r="AX17" i="11" s="1"/>
  <c r="Z18" i="11"/>
  <c r="AX18" i="11" s="1"/>
  <c r="Z19" i="11"/>
  <c r="AX19" i="11" s="1"/>
  <c r="Z20" i="11"/>
  <c r="AX20" i="11" s="1"/>
  <c r="Z21" i="11"/>
  <c r="AX21" i="11" s="1"/>
  <c r="Z22" i="11"/>
  <c r="AX22" i="11" s="1"/>
  <c r="Z23" i="11"/>
  <c r="AX23" i="11" s="1"/>
  <c r="Z24" i="11"/>
  <c r="AX24" i="11" s="1"/>
  <c r="Z25" i="11"/>
  <c r="AX25" i="11" s="1"/>
  <c r="Z26" i="11"/>
  <c r="AX26" i="11" s="1"/>
  <c r="Z27" i="11"/>
  <c r="AX27" i="11" s="1"/>
  <c r="Z28" i="11"/>
  <c r="AX28" i="11" s="1"/>
  <c r="Z29" i="11"/>
  <c r="AX29" i="11" s="1"/>
  <c r="Z30" i="11"/>
  <c r="AX30" i="11" s="1"/>
  <c r="Z31" i="11"/>
  <c r="AX31" i="11" s="1"/>
  <c r="Z32" i="11"/>
  <c r="AX32" i="11" s="1"/>
  <c r="Z33" i="11"/>
  <c r="AX33" i="11" s="1"/>
  <c r="Z34" i="11"/>
  <c r="AX34" i="11" s="1"/>
  <c r="Z35" i="11"/>
  <c r="AX35" i="11" s="1"/>
  <c r="Z36" i="11"/>
  <c r="AX36" i="11" s="1"/>
  <c r="Z37" i="11"/>
  <c r="AX37" i="11" s="1"/>
  <c r="Z38" i="11"/>
  <c r="AX38" i="11" s="1"/>
  <c r="Z39" i="11"/>
  <c r="AX39" i="11" s="1"/>
  <c r="Z40" i="11"/>
  <c r="AX40" i="11" s="1"/>
  <c r="Z41" i="11"/>
  <c r="AX41" i="11" s="1"/>
  <c r="Z42" i="11"/>
  <c r="AX42" i="11" s="1"/>
  <c r="Z43" i="11"/>
  <c r="AX43" i="11" s="1"/>
  <c r="Z44" i="11"/>
  <c r="AX44" i="11" s="1"/>
  <c r="Z45" i="11"/>
  <c r="AX45" i="11" s="1"/>
  <c r="Z46" i="11"/>
  <c r="AX46" i="11" s="1"/>
  <c r="Z47" i="11"/>
  <c r="AX47" i="11" s="1"/>
  <c r="Z48" i="11"/>
  <c r="AX48" i="11" s="1"/>
  <c r="Z49" i="11"/>
  <c r="AX49" i="11" s="1"/>
  <c r="Z50" i="11"/>
  <c r="AX50" i="11" s="1"/>
  <c r="Z51" i="11"/>
  <c r="AX51" i="11" s="1"/>
  <c r="Z52" i="11"/>
  <c r="AX52" i="11" s="1"/>
  <c r="Z53" i="11"/>
  <c r="AX53" i="11" s="1"/>
  <c r="Z54" i="11"/>
  <c r="AX54" i="11" s="1"/>
  <c r="Z55" i="11"/>
  <c r="AX55" i="11" s="1"/>
  <c r="Z56" i="11"/>
  <c r="AX56" i="11" s="1"/>
  <c r="Z57" i="11"/>
  <c r="AX57" i="11" s="1"/>
  <c r="Z58" i="11"/>
  <c r="AX58" i="11" s="1"/>
  <c r="Z59" i="11"/>
  <c r="AX59" i="11" s="1"/>
  <c r="Z60" i="11"/>
  <c r="AX60" i="11" s="1"/>
  <c r="Z61" i="11"/>
  <c r="AX61" i="11" s="1"/>
  <c r="Z62" i="11"/>
  <c r="AX62" i="11" s="1"/>
  <c r="Z63" i="11"/>
  <c r="AX63" i="11" s="1"/>
  <c r="Z64" i="11"/>
  <c r="AX64" i="11" s="1"/>
  <c r="Z65" i="11"/>
  <c r="AX65" i="11" s="1"/>
  <c r="Z66" i="11"/>
  <c r="AX66" i="11" s="1"/>
  <c r="Z67" i="11"/>
  <c r="AX67" i="11" s="1"/>
  <c r="Z68" i="11"/>
  <c r="AX68" i="11" s="1"/>
  <c r="Z69" i="11"/>
  <c r="AX69" i="11" s="1"/>
  <c r="Z70" i="11"/>
  <c r="AX70" i="11" s="1"/>
  <c r="Z71" i="11"/>
  <c r="AX71" i="11" s="1"/>
  <c r="Z72" i="11"/>
  <c r="AX72" i="11" s="1"/>
  <c r="Z73" i="11"/>
  <c r="AX73" i="11" s="1"/>
  <c r="Z74" i="11"/>
  <c r="AX74" i="11" s="1"/>
  <c r="Z75" i="11"/>
  <c r="AX75" i="11" s="1"/>
  <c r="Z76" i="11"/>
  <c r="AX76" i="11" s="1"/>
  <c r="Z77" i="11"/>
  <c r="AX77" i="11" s="1"/>
  <c r="Z78" i="11"/>
  <c r="AX78" i="11" s="1"/>
  <c r="Z79" i="11"/>
  <c r="AX79" i="11" s="1"/>
  <c r="Z80" i="11"/>
  <c r="AX80" i="11" s="1"/>
  <c r="Z81" i="11"/>
  <c r="AX81" i="11" s="1"/>
  <c r="Z82" i="11"/>
  <c r="AX82" i="11" s="1"/>
  <c r="Z83" i="11"/>
  <c r="AX83" i="11" s="1"/>
  <c r="Z84" i="11"/>
  <c r="AX84" i="11" s="1"/>
  <c r="Z85" i="11"/>
  <c r="AX85" i="11" s="1"/>
  <c r="Z86" i="11"/>
  <c r="AX86" i="11" s="1"/>
  <c r="Z87" i="11"/>
  <c r="AX87" i="11" s="1"/>
  <c r="Z88" i="11"/>
  <c r="AX88" i="11" s="1"/>
  <c r="Z89" i="11"/>
  <c r="AX89" i="11" s="1"/>
  <c r="Z90" i="11"/>
  <c r="AX90" i="11" s="1"/>
  <c r="Z91" i="11"/>
  <c r="AX91" i="11" s="1"/>
  <c r="Z92" i="11"/>
  <c r="AX92" i="11" s="1"/>
  <c r="Z93" i="11"/>
  <c r="AX93" i="11" s="1"/>
  <c r="Z94" i="11"/>
  <c r="AX94" i="11" s="1"/>
  <c r="Z95" i="11"/>
  <c r="AX95" i="11" s="1"/>
  <c r="Z96" i="11"/>
  <c r="AX96" i="11" s="1"/>
  <c r="Z97" i="11"/>
  <c r="AX97" i="11" s="1"/>
  <c r="Z98" i="11"/>
  <c r="AX98" i="11" s="1"/>
  <c r="Z99" i="11"/>
  <c r="AX99" i="11" s="1"/>
  <c r="Z100" i="11"/>
  <c r="AX100" i="11" s="1"/>
  <c r="Z101" i="11"/>
  <c r="AX101" i="11" s="1"/>
  <c r="Z102" i="11"/>
  <c r="AX102" i="11" s="1"/>
  <c r="Z103" i="11"/>
  <c r="AX103" i="11" s="1"/>
  <c r="Z104" i="11"/>
  <c r="AX104" i="11" s="1"/>
  <c r="Z105" i="11"/>
  <c r="AX105" i="11" s="1"/>
  <c r="Z106" i="11"/>
  <c r="AX106" i="11" s="1"/>
  <c r="Z107" i="11"/>
  <c r="AX107" i="11" s="1"/>
  <c r="Z108" i="11"/>
  <c r="AX108" i="11" s="1"/>
  <c r="Z109" i="11"/>
  <c r="AX109" i="11" s="1"/>
  <c r="Z110" i="11"/>
  <c r="AX110" i="11" s="1"/>
  <c r="Z111" i="11"/>
  <c r="AX111" i="11" s="1"/>
  <c r="Z112" i="11"/>
  <c r="AX112" i="11" s="1"/>
  <c r="Z113" i="11"/>
  <c r="AX113" i="11" s="1"/>
  <c r="Z114" i="11"/>
  <c r="AX114" i="11" s="1"/>
  <c r="Z115" i="11"/>
  <c r="AX115" i="11" s="1"/>
  <c r="Z116" i="11"/>
  <c r="AX116" i="11" s="1"/>
  <c r="Z117" i="11"/>
  <c r="AX117" i="11" s="1"/>
  <c r="Z118" i="11"/>
  <c r="AX118" i="11" s="1"/>
  <c r="Z119" i="11"/>
  <c r="AX119" i="11" s="1"/>
  <c r="Z120" i="11"/>
  <c r="AX120" i="11" s="1"/>
  <c r="Z2" i="11"/>
  <c r="AX2" i="11" s="1"/>
  <c r="B4" i="10" l="1"/>
  <c r="G4" i="10"/>
  <c r="B5" i="10"/>
  <c r="G5" i="10"/>
  <c r="B6" i="10"/>
  <c r="G6" i="10"/>
  <c r="B8" i="10"/>
  <c r="G8" i="10"/>
  <c r="B9" i="10"/>
  <c r="G9" i="10"/>
  <c r="B11" i="10"/>
  <c r="G11" i="10"/>
  <c r="B7" i="10"/>
  <c r="G7" i="10"/>
  <c r="B13" i="10"/>
  <c r="G13" i="10"/>
  <c r="B12" i="10"/>
  <c r="G12" i="10"/>
  <c r="B10" i="10"/>
  <c r="G10" i="10"/>
  <c r="B14" i="10"/>
  <c r="G14" i="10"/>
  <c r="B15" i="10"/>
  <c r="G15" i="10"/>
  <c r="B17" i="10"/>
  <c r="G17" i="10"/>
  <c r="B16" i="10"/>
  <c r="G16" i="10"/>
  <c r="B18" i="10"/>
  <c r="G18" i="10"/>
  <c r="B19" i="10"/>
  <c r="G19" i="10"/>
  <c r="B20" i="10"/>
  <c r="G20" i="10"/>
  <c r="B21" i="10"/>
  <c r="G21" i="10"/>
  <c r="B22" i="10"/>
  <c r="G22" i="10"/>
  <c r="W120" i="7" l="1"/>
  <c r="W119" i="7"/>
  <c r="W118" i="7"/>
  <c r="W117" i="7"/>
  <c r="W116" i="7"/>
  <c r="W115" i="7"/>
  <c r="W114" i="7"/>
  <c r="W113" i="7"/>
  <c r="W112" i="7"/>
  <c r="W111" i="7"/>
  <c r="W110" i="7"/>
  <c r="W109" i="7"/>
  <c r="W108" i="7"/>
  <c r="W107" i="7"/>
  <c r="W106" i="7"/>
  <c r="W105" i="7"/>
  <c r="W104" i="7"/>
  <c r="W103" i="7"/>
  <c r="W102" i="7"/>
  <c r="W101" i="7"/>
  <c r="W100" i="7"/>
  <c r="W99" i="7"/>
  <c r="W98" i="7"/>
  <c r="W97" i="7"/>
  <c r="W96" i="7"/>
  <c r="W95" i="7"/>
  <c r="W94" i="7"/>
  <c r="W93" i="7"/>
  <c r="W92" i="7"/>
  <c r="W91" i="7"/>
  <c r="W90" i="7"/>
  <c r="W89" i="7"/>
  <c r="W88" i="7"/>
  <c r="W87" i="7"/>
  <c r="W86" i="7"/>
  <c r="W85" i="7"/>
  <c r="W84" i="7"/>
  <c r="W83" i="7"/>
  <c r="W82" i="7"/>
  <c r="W81" i="7"/>
  <c r="W80" i="7"/>
  <c r="W79" i="7"/>
  <c r="W78" i="7"/>
  <c r="W77" i="7"/>
  <c r="W76" i="7"/>
  <c r="W75" i="7"/>
  <c r="W74" i="7"/>
  <c r="W73" i="7"/>
  <c r="W72" i="7"/>
  <c r="W71" i="7"/>
  <c r="W70" i="7"/>
  <c r="W69" i="7"/>
  <c r="W68" i="7"/>
  <c r="W67" i="7"/>
  <c r="W66" i="7"/>
  <c r="W65" i="7"/>
  <c r="W64" i="7"/>
  <c r="W63" i="7"/>
  <c r="W62" i="7"/>
  <c r="W61" i="7"/>
  <c r="W60" i="7"/>
  <c r="W59" i="7"/>
  <c r="W58" i="7"/>
  <c r="W57" i="7"/>
  <c r="W56" i="7"/>
  <c r="W55" i="7"/>
  <c r="W54" i="7"/>
  <c r="W53" i="7"/>
  <c r="W52" i="7"/>
  <c r="W51" i="7"/>
  <c r="W50" i="7"/>
  <c r="W49" i="7"/>
  <c r="W48" i="7"/>
  <c r="W47" i="7"/>
  <c r="W46" i="7"/>
  <c r="W45" i="7"/>
  <c r="W44" i="7"/>
  <c r="W43" i="7"/>
  <c r="W42" i="7"/>
  <c r="W41" i="7"/>
  <c r="W40" i="7"/>
  <c r="W39" i="7"/>
  <c r="W38" i="7"/>
  <c r="W37" i="7"/>
  <c r="W36" i="7"/>
  <c r="W35" i="7"/>
  <c r="W34" i="7"/>
  <c r="W33" i="7"/>
  <c r="W32" i="7"/>
  <c r="W31" i="7"/>
  <c r="W30" i="7"/>
  <c r="W29" i="7"/>
  <c r="W28" i="7"/>
  <c r="W27" i="7"/>
  <c r="W26" i="7"/>
  <c r="W25" i="7"/>
  <c r="W24" i="7"/>
  <c r="W23" i="7"/>
  <c r="W22" i="7"/>
  <c r="W21" i="7"/>
  <c r="W20" i="7"/>
  <c r="W19" i="7"/>
  <c r="W18" i="7"/>
  <c r="W17" i="7"/>
  <c r="W16" i="7"/>
  <c r="W15" i="7"/>
  <c r="W14" i="7"/>
  <c r="W13" i="7"/>
  <c r="W12" i="7"/>
  <c r="W11" i="7"/>
  <c r="W10" i="7"/>
  <c r="W9" i="7"/>
  <c r="W8" i="7"/>
  <c r="W7" i="7"/>
  <c r="W6" i="7"/>
  <c r="W5" i="7"/>
  <c r="W4" i="7"/>
  <c r="W3" i="7"/>
  <c r="W2" i="7"/>
  <c r="R120" i="7"/>
  <c r="R119" i="7"/>
  <c r="R118" i="7"/>
  <c r="R117" i="7"/>
  <c r="R116" i="7"/>
  <c r="R115" i="7"/>
  <c r="R114" i="7"/>
  <c r="R113" i="7"/>
  <c r="R112" i="7"/>
  <c r="R111" i="7"/>
  <c r="R110" i="7"/>
  <c r="R109" i="7"/>
  <c r="R108" i="7"/>
  <c r="R107" i="7"/>
  <c r="R106" i="7"/>
  <c r="R105" i="7"/>
  <c r="R104" i="7"/>
  <c r="R103" i="7"/>
  <c r="R102" i="7"/>
  <c r="R101" i="7"/>
  <c r="R100" i="7"/>
  <c r="R99" i="7"/>
  <c r="R98" i="7"/>
  <c r="R97" i="7"/>
  <c r="R96" i="7"/>
  <c r="R95" i="7"/>
  <c r="R94" i="7"/>
  <c r="R93" i="7"/>
  <c r="R92" i="7"/>
  <c r="R91" i="7"/>
  <c r="R90" i="7"/>
  <c r="R89" i="7"/>
  <c r="R88" i="7"/>
  <c r="R87" i="7"/>
  <c r="R86" i="7"/>
  <c r="R85" i="7"/>
  <c r="R84" i="7"/>
  <c r="R83" i="7"/>
  <c r="R82" i="7"/>
  <c r="R81" i="7"/>
  <c r="R80" i="7"/>
  <c r="R79" i="7"/>
  <c r="R79" i="12" s="1"/>
  <c r="R78" i="7"/>
  <c r="R78" i="12" s="1"/>
  <c r="R77" i="7"/>
  <c r="R77" i="12" s="1"/>
  <c r="R76" i="7"/>
  <c r="R75" i="7"/>
  <c r="R74" i="7"/>
  <c r="R74" i="12" s="1"/>
  <c r="R73" i="7"/>
  <c r="R73" i="12" s="1"/>
  <c r="R72" i="7"/>
  <c r="R72" i="12" s="1"/>
  <c r="R71" i="7"/>
  <c r="R70" i="7"/>
  <c r="R69" i="7"/>
  <c r="R68" i="7"/>
  <c r="R67" i="7"/>
  <c r="R66" i="7"/>
  <c r="R65" i="7"/>
  <c r="R64" i="7"/>
  <c r="R64" i="12" s="1"/>
  <c r="R63" i="7"/>
  <c r="R63" i="12" s="1"/>
  <c r="R62" i="7"/>
  <c r="R62" i="12" s="1"/>
  <c r="R61" i="7"/>
  <c r="R61" i="12" s="1"/>
  <c r="R60" i="7"/>
  <c r="R60" i="12" s="1"/>
  <c r="R59" i="7"/>
  <c r="R59" i="12" s="1"/>
  <c r="R58" i="7"/>
  <c r="R58" i="12" s="1"/>
  <c r="R57" i="7"/>
  <c r="R57" i="12" s="1"/>
  <c r="R56" i="7"/>
  <c r="R56" i="12" s="1"/>
  <c r="R55" i="7"/>
  <c r="R55" i="12" s="1"/>
  <c r="R54" i="7"/>
  <c r="U54" i="12" s="1"/>
  <c r="R53" i="7"/>
  <c r="R52" i="7"/>
  <c r="R51" i="7"/>
  <c r="R50" i="7"/>
  <c r="R49" i="7"/>
  <c r="R48" i="7"/>
  <c r="R47" i="7"/>
  <c r="R46" i="7"/>
  <c r="R45" i="7"/>
  <c r="R44" i="7"/>
  <c r="R43" i="7"/>
  <c r="R42" i="7"/>
  <c r="R41" i="7"/>
  <c r="R40" i="7"/>
  <c r="R40" i="12" s="1"/>
  <c r="R39" i="7"/>
  <c r="R39" i="12" s="1"/>
  <c r="R38" i="7"/>
  <c r="R38" i="12" s="1"/>
  <c r="R37" i="7"/>
  <c r="R36" i="7"/>
  <c r="R35" i="7"/>
  <c r="R34" i="7"/>
  <c r="R33" i="7"/>
  <c r="R32" i="7"/>
  <c r="R31" i="7"/>
  <c r="R30" i="7"/>
  <c r="R29" i="7"/>
  <c r="R28" i="7"/>
  <c r="R27" i="7"/>
  <c r="R27" i="12" s="1"/>
  <c r="R26" i="7"/>
  <c r="R26" i="12" s="1"/>
  <c r="R25" i="7"/>
  <c r="R25" i="12" s="1"/>
  <c r="R24" i="7"/>
  <c r="R24" i="12" s="1"/>
  <c r="R23" i="7"/>
  <c r="R23" i="12" s="1"/>
  <c r="R22" i="7"/>
  <c r="R22" i="12" s="1"/>
  <c r="R21" i="7"/>
  <c r="R21" i="12" s="1"/>
  <c r="R20" i="7"/>
  <c r="R19" i="7"/>
  <c r="R18" i="7"/>
  <c r="R17" i="7"/>
  <c r="R16" i="7"/>
  <c r="R15" i="7"/>
  <c r="R15" i="12" s="1"/>
  <c r="R14" i="7"/>
  <c r="R14" i="12" s="1"/>
  <c r="R13" i="7"/>
  <c r="R13" i="12" s="1"/>
  <c r="R12" i="7"/>
  <c r="R12" i="12" s="1"/>
  <c r="R11" i="7"/>
  <c r="R11" i="12" s="1"/>
  <c r="R10" i="7"/>
  <c r="R10" i="12" s="1"/>
  <c r="R9" i="7"/>
  <c r="R9" i="12" s="1"/>
  <c r="R8" i="7"/>
  <c r="R8" i="12" s="1"/>
  <c r="R7" i="7"/>
  <c r="R7" i="12" s="1"/>
  <c r="R6" i="7"/>
  <c r="R6" i="12" s="1"/>
  <c r="R5" i="7"/>
  <c r="R5" i="12" s="1"/>
  <c r="R4" i="7"/>
  <c r="R3" i="7"/>
  <c r="R2" i="7"/>
  <c r="Q86" i="7"/>
  <c r="P86" i="7"/>
  <c r="Q85" i="7"/>
  <c r="P85" i="7"/>
  <c r="Q84" i="7"/>
  <c r="P84" i="7"/>
  <c r="Q83" i="7"/>
  <c r="P83" i="7"/>
  <c r="Q82" i="7"/>
  <c r="P82" i="7"/>
  <c r="Q81" i="7"/>
  <c r="P81" i="7"/>
  <c r="Q80" i="7"/>
  <c r="P80" i="7"/>
  <c r="Q79" i="7"/>
  <c r="P79" i="7"/>
  <c r="Q78" i="7"/>
  <c r="P78" i="7"/>
  <c r="Q77" i="7"/>
  <c r="P77" i="7"/>
  <c r="Q76" i="7"/>
  <c r="Q76" i="12" s="1"/>
  <c r="P76" i="7"/>
  <c r="Q75" i="7"/>
  <c r="Q75" i="12" s="1"/>
  <c r="P75" i="7"/>
  <c r="P72" i="7"/>
  <c r="P72" i="12" s="1"/>
  <c r="Q71" i="7"/>
  <c r="P71" i="7"/>
  <c r="Q70" i="7"/>
  <c r="P70" i="7"/>
  <c r="Q69" i="7"/>
  <c r="P69" i="7"/>
  <c r="Q68" i="7"/>
  <c r="P68" i="7"/>
  <c r="Q54" i="7"/>
  <c r="P54" i="7"/>
  <c r="Q53" i="7"/>
  <c r="P53" i="7"/>
  <c r="Q52" i="7"/>
  <c r="P52" i="7"/>
  <c r="Q51" i="7"/>
  <c r="P51" i="7"/>
  <c r="Q50" i="7"/>
  <c r="P50" i="7"/>
  <c r="P50" i="12" s="1"/>
  <c r="Q49" i="7"/>
  <c r="P49" i="7"/>
  <c r="P49" i="12" s="1"/>
  <c r="Q48" i="7"/>
  <c r="P48" i="7"/>
  <c r="P48" i="12" s="1"/>
  <c r="Q47" i="7"/>
  <c r="P47" i="7"/>
  <c r="P47" i="12" s="1"/>
  <c r="Q46" i="7"/>
  <c r="P46" i="7"/>
  <c r="P46" i="12" s="1"/>
  <c r="Q41" i="7"/>
  <c r="P41" i="7"/>
  <c r="P41" i="12" s="1"/>
  <c r="Q36" i="7"/>
  <c r="P36" i="7"/>
  <c r="Q37" i="7"/>
  <c r="P37" i="7"/>
  <c r="Q35" i="7"/>
  <c r="P35" i="7"/>
  <c r="Q26" i="7"/>
  <c r="P26" i="7"/>
  <c r="P26" i="12" s="1"/>
  <c r="Q25" i="7"/>
  <c r="P25" i="7"/>
  <c r="P25" i="12" s="1"/>
  <c r="Q24" i="7"/>
  <c r="P24" i="7"/>
  <c r="P24" i="12" s="1"/>
  <c r="Q20" i="7"/>
  <c r="P20" i="7"/>
  <c r="Q19" i="7"/>
  <c r="P19" i="7"/>
  <c r="Q18" i="7"/>
  <c r="P18" i="7"/>
  <c r="N64" i="7" l="1"/>
  <c r="L64" i="12"/>
  <c r="L65" i="12"/>
  <c r="L66" i="12"/>
  <c r="O86" i="7"/>
  <c r="O86" i="12" s="1"/>
  <c r="N86" i="7"/>
  <c r="M86" i="7"/>
  <c r="L86" i="7"/>
  <c r="K86" i="7"/>
  <c r="J86" i="7"/>
  <c r="I86" i="7"/>
  <c r="H86" i="7"/>
  <c r="F86" i="7"/>
  <c r="E86" i="7"/>
  <c r="D86" i="7"/>
  <c r="C86" i="7"/>
  <c r="C86" i="12" s="1"/>
  <c r="O85" i="7"/>
  <c r="N85" i="7"/>
  <c r="M85" i="7"/>
  <c r="L85" i="7"/>
  <c r="K85" i="7"/>
  <c r="J85" i="7"/>
  <c r="I85" i="7"/>
  <c r="H85" i="7"/>
  <c r="F85" i="7"/>
  <c r="E85" i="7"/>
  <c r="D85" i="7"/>
  <c r="C85" i="7"/>
  <c r="C85" i="12" s="1"/>
  <c r="O84" i="7"/>
  <c r="N84" i="7"/>
  <c r="M84" i="7"/>
  <c r="L84" i="7"/>
  <c r="K84" i="7"/>
  <c r="J84" i="7"/>
  <c r="I84" i="7"/>
  <c r="I84" i="12" s="1"/>
  <c r="H84" i="7"/>
  <c r="F84" i="7"/>
  <c r="E84" i="7"/>
  <c r="D84" i="7"/>
  <c r="C84" i="7"/>
  <c r="O83" i="7"/>
  <c r="N83" i="7"/>
  <c r="M83" i="7"/>
  <c r="L83" i="7"/>
  <c r="K83" i="7"/>
  <c r="J83" i="7"/>
  <c r="I83" i="7"/>
  <c r="I83" i="12" s="1"/>
  <c r="H83" i="7"/>
  <c r="H83" i="12" s="1"/>
  <c r="F83" i="7"/>
  <c r="E83" i="7"/>
  <c r="E83" i="12" s="1"/>
  <c r="D83" i="7"/>
  <c r="D83" i="12" s="1"/>
  <c r="C83" i="7"/>
  <c r="C83" i="12" s="1"/>
  <c r="O82" i="7"/>
  <c r="N82" i="7"/>
  <c r="M82" i="7"/>
  <c r="L82" i="7"/>
  <c r="L82" i="12" s="1"/>
  <c r="K82" i="7"/>
  <c r="K82" i="12" s="1"/>
  <c r="J82" i="7"/>
  <c r="I82" i="7"/>
  <c r="I82" i="12" s="1"/>
  <c r="H82" i="7"/>
  <c r="H82" i="12" s="1"/>
  <c r="F82" i="7"/>
  <c r="E82" i="7"/>
  <c r="E82" i="12" s="1"/>
  <c r="D82" i="7"/>
  <c r="D82" i="12" s="1"/>
  <c r="C82" i="7"/>
  <c r="C82" i="12" s="1"/>
  <c r="O81" i="7"/>
  <c r="N81" i="7"/>
  <c r="M81" i="7"/>
  <c r="L81" i="7"/>
  <c r="L81" i="12" s="1"/>
  <c r="K81" i="7"/>
  <c r="K81" i="12" s="1"/>
  <c r="J81" i="7"/>
  <c r="I81" i="7"/>
  <c r="I81" i="12" s="1"/>
  <c r="H81" i="7"/>
  <c r="H81" i="12" s="1"/>
  <c r="F81" i="7"/>
  <c r="E81" i="7"/>
  <c r="E81" i="12" s="1"/>
  <c r="D81" i="7"/>
  <c r="D81" i="12" s="1"/>
  <c r="C81" i="7"/>
  <c r="C81" i="12" s="1"/>
  <c r="O80" i="7"/>
  <c r="N80" i="7"/>
  <c r="M80" i="7"/>
  <c r="L80" i="7"/>
  <c r="L80" i="12" s="1"/>
  <c r="K80" i="7"/>
  <c r="K80" i="12" s="1"/>
  <c r="J80" i="7"/>
  <c r="J80" i="12" s="1"/>
  <c r="I80" i="7"/>
  <c r="I80" i="12" s="1"/>
  <c r="H80" i="7"/>
  <c r="H80" i="12" s="1"/>
  <c r="F80" i="7"/>
  <c r="E80" i="7"/>
  <c r="E80" i="12" s="1"/>
  <c r="D80" i="7"/>
  <c r="D80" i="12" s="1"/>
  <c r="C80" i="7"/>
  <c r="C80" i="12" s="1"/>
  <c r="O79" i="7"/>
  <c r="N79" i="7"/>
  <c r="M79" i="7"/>
  <c r="L79" i="7"/>
  <c r="K79" i="7"/>
  <c r="J79" i="7"/>
  <c r="J79" i="12" s="1"/>
  <c r="I79" i="7"/>
  <c r="I79" i="12" s="1"/>
  <c r="H79" i="7"/>
  <c r="H79" i="12" s="1"/>
  <c r="F79" i="7"/>
  <c r="E79" i="7"/>
  <c r="D79" i="7"/>
  <c r="C79" i="7"/>
  <c r="C79" i="12" s="1"/>
  <c r="O78" i="7"/>
  <c r="N78" i="7"/>
  <c r="M78" i="7"/>
  <c r="L78" i="7"/>
  <c r="K78" i="7"/>
  <c r="J78" i="7"/>
  <c r="I78" i="7"/>
  <c r="I78" i="12" s="1"/>
  <c r="H78" i="7"/>
  <c r="H78" i="12" s="1"/>
  <c r="F78" i="7"/>
  <c r="E78" i="7"/>
  <c r="D78" i="7"/>
  <c r="C78" i="7"/>
  <c r="C78" i="12" s="1"/>
  <c r="O69" i="7"/>
  <c r="O69" i="12" s="1"/>
  <c r="N69" i="7"/>
  <c r="M69" i="7"/>
  <c r="L69" i="7"/>
  <c r="K69" i="7"/>
  <c r="J69" i="7"/>
  <c r="I69" i="7"/>
  <c r="H69" i="7"/>
  <c r="F69" i="7"/>
  <c r="E69" i="7"/>
  <c r="D69" i="7"/>
  <c r="C69" i="7"/>
  <c r="C69" i="12" s="1"/>
  <c r="O68" i="7"/>
  <c r="O68" i="12" s="1"/>
  <c r="N68" i="7"/>
  <c r="M68" i="7"/>
  <c r="L68" i="7"/>
  <c r="K68" i="7"/>
  <c r="J68" i="7"/>
  <c r="I68" i="7"/>
  <c r="H68" i="7"/>
  <c r="F68" i="7"/>
  <c r="E68" i="7"/>
  <c r="D68" i="7"/>
  <c r="C68" i="7"/>
  <c r="C68" i="12" s="1"/>
  <c r="O67" i="7"/>
  <c r="N67" i="7"/>
  <c r="M67" i="7"/>
  <c r="L67" i="7"/>
  <c r="K67" i="7"/>
  <c r="K67" i="12" s="1"/>
  <c r="J67" i="7"/>
  <c r="I67" i="7"/>
  <c r="H67" i="7"/>
  <c r="F67" i="7"/>
  <c r="E67" i="7"/>
  <c r="D67" i="7"/>
  <c r="C67" i="7"/>
  <c r="O66" i="7"/>
  <c r="O66" i="12" s="1"/>
  <c r="N66" i="7"/>
  <c r="M66" i="7"/>
  <c r="M66" i="12" s="1"/>
  <c r="K66" i="7"/>
  <c r="K66" i="12" s="1"/>
  <c r="J66" i="7"/>
  <c r="J66" i="12" s="1"/>
  <c r="I66" i="7"/>
  <c r="H66" i="7"/>
  <c r="F66" i="7"/>
  <c r="F66" i="12" s="1"/>
  <c r="E66" i="7"/>
  <c r="E66" i="12" s="1"/>
  <c r="D66" i="7"/>
  <c r="D66" i="12" s="1"/>
  <c r="C66" i="7"/>
  <c r="C66" i="12" s="1"/>
  <c r="O65" i="7"/>
  <c r="O65" i="12" s="1"/>
  <c r="N65" i="7"/>
  <c r="M65" i="7"/>
  <c r="M65" i="12" s="1"/>
  <c r="K65" i="7"/>
  <c r="K65" i="12" s="1"/>
  <c r="J65" i="7"/>
  <c r="J65" i="12" s="1"/>
  <c r="I65" i="7"/>
  <c r="H65" i="7"/>
  <c r="H65" i="12" s="1"/>
  <c r="F65" i="7"/>
  <c r="F65" i="12" s="1"/>
  <c r="E65" i="7"/>
  <c r="E65" i="12" s="1"/>
  <c r="D65" i="7"/>
  <c r="D65" i="12" s="1"/>
  <c r="C65" i="7"/>
  <c r="C65" i="12" s="1"/>
  <c r="O64" i="7"/>
  <c r="O64" i="12" s="1"/>
  <c r="M64" i="7"/>
  <c r="M64" i="12" s="1"/>
  <c r="K64" i="7"/>
  <c r="K64" i="12" s="1"/>
  <c r="J64" i="7"/>
  <c r="J64" i="12" s="1"/>
  <c r="I64" i="7"/>
  <c r="H64" i="7"/>
  <c r="H64" i="12" s="1"/>
  <c r="F64" i="7"/>
  <c r="E64" i="7"/>
  <c r="E64" i="12" s="1"/>
  <c r="D64" i="7"/>
  <c r="D64" i="12" s="1"/>
  <c r="C64" i="7"/>
  <c r="C64" i="12" s="1"/>
  <c r="Q63" i="7"/>
  <c r="P63" i="7"/>
  <c r="P63" i="12" s="1"/>
  <c r="O63" i="7"/>
  <c r="O63" i="12" s="1"/>
  <c r="N63" i="7"/>
  <c r="M63" i="7"/>
  <c r="M63" i="12" s="1"/>
  <c r="L63" i="7"/>
  <c r="L63" i="12" s="1"/>
  <c r="K63" i="7"/>
  <c r="K63" i="12" s="1"/>
  <c r="J63" i="7"/>
  <c r="J63" i="12" s="1"/>
  <c r="I63" i="7"/>
  <c r="H63" i="7"/>
  <c r="H63" i="12" s="1"/>
  <c r="F63" i="7"/>
  <c r="E63" i="7"/>
  <c r="E63" i="12" s="1"/>
  <c r="D63" i="7"/>
  <c r="D63" i="12" s="1"/>
  <c r="C63" i="7"/>
  <c r="C63" i="12" s="1"/>
  <c r="Q62" i="7"/>
  <c r="P62" i="7"/>
  <c r="P62" i="12" s="1"/>
  <c r="O62" i="7"/>
  <c r="O62" i="12" s="1"/>
  <c r="N62" i="7"/>
  <c r="M62" i="7"/>
  <c r="M62" i="12" s="1"/>
  <c r="L62" i="7"/>
  <c r="L62" i="12" s="1"/>
  <c r="K62" i="7"/>
  <c r="K62" i="12" s="1"/>
  <c r="J62" i="7"/>
  <c r="I62" i="7"/>
  <c r="I62" i="12" s="1"/>
  <c r="H62" i="7"/>
  <c r="H62" i="12" s="1"/>
  <c r="F62" i="7"/>
  <c r="E62" i="7"/>
  <c r="E62" i="12" s="1"/>
  <c r="D62" i="7"/>
  <c r="C62" i="7"/>
  <c r="Q61" i="7"/>
  <c r="P61" i="7"/>
  <c r="P61" i="12" s="1"/>
  <c r="O61" i="7"/>
  <c r="O61" i="12" s="1"/>
  <c r="N61" i="7"/>
  <c r="M61" i="7"/>
  <c r="M61" i="12" s="1"/>
  <c r="L61" i="7"/>
  <c r="L61" i="12" s="1"/>
  <c r="K61" i="7"/>
  <c r="K61" i="12" s="1"/>
  <c r="J61" i="7"/>
  <c r="I61" i="7"/>
  <c r="I61" i="12" s="1"/>
  <c r="H61" i="7"/>
  <c r="H61" i="12" s="1"/>
  <c r="F61" i="7"/>
  <c r="E61" i="7"/>
  <c r="E61" i="12" s="1"/>
  <c r="D61" i="7"/>
  <c r="C61" i="7"/>
  <c r="O52" i="7"/>
  <c r="O52" i="12" s="1"/>
  <c r="N52" i="7"/>
  <c r="M52" i="7"/>
  <c r="L52" i="7"/>
  <c r="K52" i="7"/>
  <c r="K52" i="12" s="1"/>
  <c r="J52" i="7"/>
  <c r="I52" i="7"/>
  <c r="H52" i="7"/>
  <c r="F52" i="7"/>
  <c r="E52" i="7"/>
  <c r="D52" i="7"/>
  <c r="C52" i="7"/>
  <c r="C52" i="12" s="1"/>
  <c r="O51" i="7"/>
  <c r="O51" i="12" s="1"/>
  <c r="N51" i="7"/>
  <c r="M51" i="7"/>
  <c r="M51" i="12" s="1"/>
  <c r="L51" i="7"/>
  <c r="L51" i="12" s="1"/>
  <c r="K51" i="7"/>
  <c r="K51" i="12" s="1"/>
  <c r="J51" i="7"/>
  <c r="I51" i="7"/>
  <c r="H51" i="7"/>
  <c r="F51" i="7"/>
  <c r="E51" i="7"/>
  <c r="D51" i="7"/>
  <c r="C51" i="7"/>
  <c r="C51" i="12" s="1"/>
  <c r="O50" i="7"/>
  <c r="N50" i="7"/>
  <c r="M50" i="7"/>
  <c r="M50" i="12" s="1"/>
  <c r="L50" i="7"/>
  <c r="L50" i="12" s="1"/>
  <c r="K50" i="7"/>
  <c r="K50" i="12" s="1"/>
  <c r="J50" i="7"/>
  <c r="I50" i="7"/>
  <c r="H50" i="7"/>
  <c r="F50" i="7"/>
  <c r="E50" i="7"/>
  <c r="D50" i="7"/>
  <c r="C50" i="7"/>
  <c r="O49" i="7"/>
  <c r="N49" i="7"/>
  <c r="M49" i="7"/>
  <c r="M49" i="12" s="1"/>
  <c r="L49" i="7"/>
  <c r="L49" i="12" s="1"/>
  <c r="K49" i="7"/>
  <c r="K49" i="12" s="1"/>
  <c r="J49" i="7"/>
  <c r="I49" i="7"/>
  <c r="I49" i="12" s="1"/>
  <c r="H49" i="7"/>
  <c r="F49" i="7"/>
  <c r="E49" i="7"/>
  <c r="E49" i="12" s="1"/>
  <c r="D49" i="7"/>
  <c r="D49" i="12" s="1"/>
  <c r="C49" i="7"/>
  <c r="C49" i="12" s="1"/>
  <c r="O48" i="7"/>
  <c r="O48" i="12" s="1"/>
  <c r="N48" i="7"/>
  <c r="M48" i="7"/>
  <c r="M48" i="12" s="1"/>
  <c r="L48" i="7"/>
  <c r="L48" i="12" s="1"/>
  <c r="K48" i="7"/>
  <c r="K48" i="12" s="1"/>
  <c r="J48" i="7"/>
  <c r="J48" i="12" s="1"/>
  <c r="I48" i="7"/>
  <c r="I48" i="12" s="1"/>
  <c r="H48" i="7"/>
  <c r="H48" i="12" s="1"/>
  <c r="F48" i="7"/>
  <c r="E48" i="7"/>
  <c r="E48" i="12" s="1"/>
  <c r="D48" i="7"/>
  <c r="D48" i="12" s="1"/>
  <c r="C48" i="7"/>
  <c r="C48" i="12" s="1"/>
  <c r="O47" i="7"/>
  <c r="O47" i="12" s="1"/>
  <c r="N47" i="7"/>
  <c r="M47" i="7"/>
  <c r="M47" i="12" s="1"/>
  <c r="L47" i="7"/>
  <c r="L47" i="12" s="1"/>
  <c r="K47" i="7"/>
  <c r="K47" i="12" s="1"/>
  <c r="J47" i="7"/>
  <c r="J47" i="12" s="1"/>
  <c r="I47" i="7"/>
  <c r="I47" i="12" s="1"/>
  <c r="H47" i="7"/>
  <c r="H47" i="12" s="1"/>
  <c r="F47" i="7"/>
  <c r="E47" i="7"/>
  <c r="E47" i="12" s="1"/>
  <c r="D47" i="7"/>
  <c r="D47" i="12" s="1"/>
  <c r="C47" i="7"/>
  <c r="C47" i="12" s="1"/>
  <c r="O46" i="7"/>
  <c r="O46" i="12" s="1"/>
  <c r="N46" i="7"/>
  <c r="M46" i="7"/>
  <c r="M46" i="12" s="1"/>
  <c r="L46" i="7"/>
  <c r="L46" i="12" s="1"/>
  <c r="K46" i="7"/>
  <c r="K46" i="12" s="1"/>
  <c r="J46" i="7"/>
  <c r="J46" i="12" s="1"/>
  <c r="I46" i="7"/>
  <c r="I46" i="12" s="1"/>
  <c r="H46" i="7"/>
  <c r="H46" i="12" s="1"/>
  <c r="F46" i="7"/>
  <c r="E46" i="7"/>
  <c r="E46" i="12" s="1"/>
  <c r="D46" i="7"/>
  <c r="D46" i="12" s="1"/>
  <c r="C46" i="7"/>
  <c r="C46" i="12" s="1"/>
  <c r="O35" i="7"/>
  <c r="O35" i="12" s="1"/>
  <c r="N35" i="7"/>
  <c r="M35" i="7"/>
  <c r="L35" i="7"/>
  <c r="K35" i="7"/>
  <c r="J35" i="7"/>
  <c r="I35" i="7"/>
  <c r="H35" i="7"/>
  <c r="F35" i="7"/>
  <c r="E35" i="7"/>
  <c r="D35" i="7"/>
  <c r="C35" i="7"/>
  <c r="C35" i="12" s="1"/>
  <c r="Q34" i="7"/>
  <c r="P34" i="7"/>
  <c r="O34" i="7"/>
  <c r="O34" i="12" s="1"/>
  <c r="N34" i="7"/>
  <c r="M34" i="7"/>
  <c r="L34" i="7"/>
  <c r="K34" i="7"/>
  <c r="K34" i="12" s="1"/>
  <c r="J34" i="7"/>
  <c r="I34" i="7"/>
  <c r="H34" i="7"/>
  <c r="F34" i="7"/>
  <c r="E34" i="7"/>
  <c r="D34" i="7"/>
  <c r="C34" i="7"/>
  <c r="C34" i="12" s="1"/>
  <c r="Q33" i="7"/>
  <c r="P33" i="7"/>
  <c r="P33" i="12" s="1"/>
  <c r="O33" i="7"/>
  <c r="N33" i="7"/>
  <c r="M33" i="7"/>
  <c r="L33" i="7"/>
  <c r="K33" i="7"/>
  <c r="K33" i="12" s="1"/>
  <c r="J33" i="7"/>
  <c r="J33" i="12" s="1"/>
  <c r="I33" i="7"/>
  <c r="I33" i="12" s="1"/>
  <c r="H33" i="7"/>
  <c r="F33" i="7"/>
  <c r="E33" i="7"/>
  <c r="D33" i="7"/>
  <c r="C33" i="7"/>
  <c r="O32" i="7"/>
  <c r="O32" i="12" s="1"/>
  <c r="N32" i="7"/>
  <c r="M32" i="7"/>
  <c r="M32" i="12" s="1"/>
  <c r="L32" i="7"/>
  <c r="L32" i="12" s="1"/>
  <c r="K32" i="7"/>
  <c r="K32" i="12" s="1"/>
  <c r="J32" i="7"/>
  <c r="J32" i="12" s="1"/>
  <c r="I32" i="7"/>
  <c r="I32" i="12" s="1"/>
  <c r="H32" i="7"/>
  <c r="F32" i="7"/>
  <c r="E32" i="7"/>
  <c r="E32" i="12" s="1"/>
  <c r="D32" i="7"/>
  <c r="D32" i="12" s="1"/>
  <c r="C32" i="7"/>
  <c r="C32" i="12" s="1"/>
  <c r="O31" i="7"/>
  <c r="O31" i="12" s="1"/>
  <c r="N31" i="7"/>
  <c r="M31" i="7"/>
  <c r="M31" i="12" s="1"/>
  <c r="L31" i="7"/>
  <c r="L31" i="12" s="1"/>
  <c r="K31" i="7"/>
  <c r="K31" i="12" s="1"/>
  <c r="J31" i="7"/>
  <c r="J31" i="12" s="1"/>
  <c r="I31" i="7"/>
  <c r="I31" i="12" s="1"/>
  <c r="H31" i="7"/>
  <c r="H31" i="12" s="1"/>
  <c r="F31" i="7"/>
  <c r="E31" i="7"/>
  <c r="E31" i="12" s="1"/>
  <c r="D31" i="7"/>
  <c r="D31" i="12" s="1"/>
  <c r="C31" i="7"/>
  <c r="C31" i="12" s="1"/>
  <c r="O30" i="7"/>
  <c r="O30" i="12" s="1"/>
  <c r="N30" i="7"/>
  <c r="M30" i="7"/>
  <c r="M30" i="12" s="1"/>
  <c r="L30" i="7"/>
  <c r="L30" i="12" s="1"/>
  <c r="K30" i="7"/>
  <c r="K30" i="12" s="1"/>
  <c r="J30" i="7"/>
  <c r="J30" i="12" s="1"/>
  <c r="I30" i="7"/>
  <c r="I30" i="12" s="1"/>
  <c r="H30" i="7"/>
  <c r="H30" i="12" s="1"/>
  <c r="F30" i="7"/>
  <c r="F30" i="12" s="1"/>
  <c r="E30" i="7"/>
  <c r="E30" i="12" s="1"/>
  <c r="D30" i="7"/>
  <c r="D30" i="12" s="1"/>
  <c r="C30" i="7"/>
  <c r="Q29" i="7"/>
  <c r="P29" i="7"/>
  <c r="P29" i="12" s="1"/>
  <c r="O29" i="7"/>
  <c r="O29" i="12" s="1"/>
  <c r="N29" i="7"/>
  <c r="N29" i="12" s="1"/>
  <c r="M29" i="7"/>
  <c r="M29" i="12" s="1"/>
  <c r="L29" i="7"/>
  <c r="L29" i="12" s="1"/>
  <c r="K29" i="7"/>
  <c r="K29" i="12" s="1"/>
  <c r="J29" i="7"/>
  <c r="J29" i="12" s="1"/>
  <c r="I29" i="7"/>
  <c r="I29" i="12" s="1"/>
  <c r="H29" i="7"/>
  <c r="H29" i="12" s="1"/>
  <c r="F29" i="7"/>
  <c r="F29" i="12" s="1"/>
  <c r="E29" i="7"/>
  <c r="E29" i="12" s="1"/>
  <c r="D29" i="7"/>
  <c r="D29" i="12" s="1"/>
  <c r="C29" i="7"/>
  <c r="Q28" i="7"/>
  <c r="P28" i="7"/>
  <c r="P28" i="12" s="1"/>
  <c r="O28" i="7"/>
  <c r="O28" i="12" s="1"/>
  <c r="N28" i="7"/>
  <c r="N28" i="12" s="1"/>
  <c r="M28" i="7"/>
  <c r="M28" i="12" s="1"/>
  <c r="L28" i="7"/>
  <c r="L28" i="12" s="1"/>
  <c r="K28" i="7"/>
  <c r="K28" i="12" s="1"/>
  <c r="J28" i="7"/>
  <c r="I28" i="7"/>
  <c r="I28" i="12" s="1"/>
  <c r="H28" i="7"/>
  <c r="H28" i="12" s="1"/>
  <c r="F28" i="7"/>
  <c r="E28" i="7"/>
  <c r="E28" i="12" s="1"/>
  <c r="D28" i="7"/>
  <c r="D28" i="12" s="1"/>
  <c r="C28" i="7"/>
  <c r="C28" i="12" s="1"/>
  <c r="Q27" i="7"/>
  <c r="P27" i="7"/>
  <c r="P27" i="12" s="1"/>
  <c r="O27" i="7"/>
  <c r="O27" i="12" s="1"/>
  <c r="N27" i="7"/>
  <c r="N27" i="12" s="1"/>
  <c r="M27" i="7"/>
  <c r="M27" i="12" s="1"/>
  <c r="L27" i="7"/>
  <c r="L27" i="12" s="1"/>
  <c r="K27" i="7"/>
  <c r="K27" i="12" s="1"/>
  <c r="J27" i="7"/>
  <c r="I27" i="7"/>
  <c r="I27" i="12" s="1"/>
  <c r="H27" i="7"/>
  <c r="H27" i="12" s="1"/>
  <c r="F27" i="7"/>
  <c r="E27" i="7"/>
  <c r="E27" i="12" s="1"/>
  <c r="D27" i="7"/>
  <c r="D27" i="12" s="1"/>
  <c r="C27" i="7"/>
  <c r="C27" i="12" s="1"/>
  <c r="O18" i="7"/>
  <c r="O18" i="12" s="1"/>
  <c r="N18" i="7"/>
  <c r="M18" i="7"/>
  <c r="L18" i="7"/>
  <c r="K18" i="7"/>
  <c r="J18" i="7"/>
  <c r="I18" i="7"/>
  <c r="H18" i="7"/>
  <c r="F18" i="7"/>
  <c r="E18" i="7"/>
  <c r="D18" i="7"/>
  <c r="C18" i="7"/>
  <c r="C18" i="12" s="1"/>
  <c r="Q17" i="7"/>
  <c r="P17" i="7"/>
  <c r="O17" i="7"/>
  <c r="O17" i="12" s="1"/>
  <c r="N17" i="7"/>
  <c r="M17" i="7"/>
  <c r="L17" i="7"/>
  <c r="K17" i="7"/>
  <c r="J17" i="7"/>
  <c r="I17" i="7"/>
  <c r="H17" i="7"/>
  <c r="F17" i="7"/>
  <c r="E17" i="7"/>
  <c r="D17" i="7"/>
  <c r="C17" i="7"/>
  <c r="C17" i="12" s="1"/>
  <c r="Q16" i="7"/>
  <c r="P16" i="7"/>
  <c r="O16" i="7"/>
  <c r="O16" i="12" s="1"/>
  <c r="N16" i="7"/>
  <c r="M16" i="7"/>
  <c r="M16" i="12" s="1"/>
  <c r="L16" i="7"/>
  <c r="K16" i="7"/>
  <c r="J16" i="7"/>
  <c r="I16" i="7"/>
  <c r="I16" i="12" s="1"/>
  <c r="H16" i="7"/>
  <c r="F16" i="7"/>
  <c r="E16" i="7"/>
  <c r="D16" i="7"/>
  <c r="C16" i="7"/>
  <c r="Q15" i="7"/>
  <c r="P15" i="7"/>
  <c r="P15" i="12" s="1"/>
  <c r="O15" i="7"/>
  <c r="O15" i="12" s="1"/>
  <c r="N15" i="7"/>
  <c r="N15" i="12" s="1"/>
  <c r="M15" i="7"/>
  <c r="M15" i="12" s="1"/>
  <c r="L15" i="7"/>
  <c r="K15" i="7"/>
  <c r="K15" i="12" s="1"/>
  <c r="J15" i="7"/>
  <c r="I15" i="7"/>
  <c r="I15" i="12" s="1"/>
  <c r="H15" i="7"/>
  <c r="H15" i="12" s="1"/>
  <c r="F15" i="7"/>
  <c r="E15" i="7"/>
  <c r="D15" i="7"/>
  <c r="C15" i="7"/>
  <c r="Q14" i="7"/>
  <c r="P14" i="7"/>
  <c r="P14" i="12" s="1"/>
  <c r="O14" i="7"/>
  <c r="O14" i="12" s="1"/>
  <c r="N14" i="7"/>
  <c r="N14" i="12" s="1"/>
  <c r="M14" i="7"/>
  <c r="M14" i="12" s="1"/>
  <c r="L14" i="7"/>
  <c r="K14" i="7"/>
  <c r="K14" i="12" s="1"/>
  <c r="J14" i="7"/>
  <c r="I14" i="7"/>
  <c r="I14" i="12" s="1"/>
  <c r="H14" i="7"/>
  <c r="H14" i="12" s="1"/>
  <c r="F14" i="7"/>
  <c r="F14" i="12" s="1"/>
  <c r="E14" i="7"/>
  <c r="E14" i="12" s="1"/>
  <c r="D14" i="7"/>
  <c r="C14" i="7"/>
  <c r="Q13" i="7"/>
  <c r="P13" i="7"/>
  <c r="P13" i="12" s="1"/>
  <c r="O13" i="7"/>
  <c r="O13" i="12" s="1"/>
  <c r="N13" i="7"/>
  <c r="N13" i="12" s="1"/>
  <c r="M13" i="7"/>
  <c r="M13" i="12" s="1"/>
  <c r="L13" i="7"/>
  <c r="K13" i="7"/>
  <c r="K13" i="12" s="1"/>
  <c r="J13" i="7"/>
  <c r="I13" i="7"/>
  <c r="I13" i="12" s="1"/>
  <c r="H13" i="7"/>
  <c r="H13" i="12" s="1"/>
  <c r="F13" i="7"/>
  <c r="F13" i="12" s="1"/>
  <c r="E13" i="7"/>
  <c r="E13" i="12" s="1"/>
  <c r="D13" i="7"/>
  <c r="C13" i="7"/>
  <c r="Q12" i="7"/>
  <c r="P12" i="7"/>
  <c r="P12" i="12" s="1"/>
  <c r="O12" i="7"/>
  <c r="O12" i="12" s="1"/>
  <c r="N12" i="7"/>
  <c r="M12" i="7"/>
  <c r="M12" i="12" s="1"/>
  <c r="L12" i="7"/>
  <c r="L12" i="12" s="1"/>
  <c r="K12" i="7"/>
  <c r="K12" i="12" s="1"/>
  <c r="J12" i="7"/>
  <c r="I12" i="7"/>
  <c r="I12" i="12" s="1"/>
  <c r="H12" i="7"/>
  <c r="H12" i="12" s="1"/>
  <c r="F12" i="7"/>
  <c r="E12" i="7"/>
  <c r="E12" i="12" s="1"/>
  <c r="D12" i="7"/>
  <c r="D12" i="12" s="1"/>
  <c r="C12" i="7"/>
  <c r="C12" i="12" s="1"/>
  <c r="Q11" i="7"/>
  <c r="P11" i="7"/>
  <c r="P11" i="12" s="1"/>
  <c r="O11" i="7"/>
  <c r="O11" i="12" s="1"/>
  <c r="N11" i="7"/>
  <c r="M11" i="7"/>
  <c r="M11" i="12" s="1"/>
  <c r="L11" i="7"/>
  <c r="L11" i="12" s="1"/>
  <c r="K11" i="7"/>
  <c r="K11" i="12" s="1"/>
  <c r="J11" i="7"/>
  <c r="I11" i="7"/>
  <c r="I11" i="12" s="1"/>
  <c r="H11" i="7"/>
  <c r="H11" i="12" s="1"/>
  <c r="F11" i="7"/>
  <c r="E11" i="7"/>
  <c r="E11" i="12" s="1"/>
  <c r="D11" i="7"/>
  <c r="D11" i="12" s="1"/>
  <c r="C11" i="7"/>
  <c r="C11" i="12" s="1"/>
  <c r="Q10" i="7"/>
  <c r="P10" i="7"/>
  <c r="P10" i="12" s="1"/>
  <c r="O10" i="7"/>
  <c r="O10" i="12" s="1"/>
  <c r="N10" i="7"/>
  <c r="M10" i="7"/>
  <c r="M10" i="12" s="1"/>
  <c r="L10" i="7"/>
  <c r="L10" i="12" s="1"/>
  <c r="K10" i="7"/>
  <c r="K10" i="12" s="1"/>
  <c r="J10" i="7"/>
  <c r="I10" i="7"/>
  <c r="H10" i="7"/>
  <c r="H10" i="12" s="1"/>
  <c r="F10" i="7"/>
  <c r="E10" i="7"/>
  <c r="E10" i="12" s="1"/>
  <c r="D10" i="7"/>
  <c r="D10" i="12" s="1"/>
  <c r="C10" i="7"/>
  <c r="C10" i="12" s="1"/>
  <c r="U2" i="7"/>
  <c r="U3" i="7"/>
  <c r="U4" i="7"/>
  <c r="U5" i="7"/>
  <c r="U6" i="7"/>
  <c r="U10" i="7"/>
  <c r="U11" i="7"/>
  <c r="U12" i="7"/>
  <c r="U13" i="7"/>
  <c r="U14" i="7"/>
  <c r="U15" i="7"/>
  <c r="U16" i="7"/>
  <c r="U17" i="7"/>
  <c r="U18" i="7"/>
  <c r="U19" i="7"/>
  <c r="U20" i="7"/>
  <c r="U21" i="7"/>
  <c r="U22" i="7"/>
  <c r="U23" i="7"/>
  <c r="U24" i="7"/>
  <c r="U25" i="7"/>
  <c r="U26" i="7"/>
  <c r="U27" i="7"/>
  <c r="U28" i="7"/>
  <c r="U29" i="7"/>
  <c r="U30" i="7"/>
  <c r="U31" i="7"/>
  <c r="U32" i="7"/>
  <c r="U33" i="7"/>
  <c r="U34" i="7"/>
  <c r="U35" i="7"/>
  <c r="U36" i="7"/>
  <c r="U37" i="7"/>
  <c r="U38" i="7"/>
  <c r="U39" i="7"/>
  <c r="U40" i="7"/>
  <c r="U41" i="7"/>
  <c r="U42" i="7"/>
  <c r="U43" i="7"/>
  <c r="U44" i="7"/>
  <c r="U45" i="7"/>
  <c r="U46" i="7"/>
  <c r="U47" i="7"/>
  <c r="U48" i="7"/>
  <c r="U49" i="7"/>
  <c r="U50" i="7"/>
  <c r="U51" i="7"/>
  <c r="U52" i="7"/>
  <c r="U53" i="7"/>
  <c r="U54" i="7"/>
  <c r="U55" i="7"/>
  <c r="U56" i="7"/>
  <c r="U57" i="7"/>
  <c r="U58" i="7"/>
  <c r="U59" i="7"/>
  <c r="U60" i="7"/>
  <c r="U61" i="7"/>
  <c r="U62" i="7"/>
  <c r="U63" i="7"/>
  <c r="U64" i="7"/>
  <c r="U65" i="7"/>
  <c r="U66" i="7"/>
  <c r="U67" i="7"/>
  <c r="U68" i="7"/>
  <c r="U69" i="7"/>
  <c r="U70" i="7"/>
  <c r="U71" i="7"/>
  <c r="U72" i="7"/>
  <c r="U73" i="7"/>
  <c r="U74" i="7"/>
  <c r="U75" i="7"/>
  <c r="U76" i="7"/>
  <c r="U77" i="7"/>
  <c r="U78" i="7"/>
  <c r="U79" i="7"/>
  <c r="U80" i="7"/>
  <c r="U81" i="7"/>
  <c r="U82" i="7"/>
  <c r="U83" i="7"/>
  <c r="U84" i="7"/>
  <c r="U85" i="7"/>
  <c r="U86" i="7"/>
  <c r="U87" i="7"/>
  <c r="U88" i="7"/>
  <c r="U89" i="7"/>
  <c r="U90" i="7"/>
  <c r="U91" i="7"/>
  <c r="U92" i="7"/>
  <c r="U93" i="7"/>
  <c r="U94" i="7"/>
  <c r="U95" i="7"/>
  <c r="U96" i="7"/>
  <c r="U97" i="7"/>
  <c r="U98" i="7"/>
  <c r="U99" i="7"/>
  <c r="U100" i="7"/>
  <c r="U101" i="7"/>
  <c r="U102" i="7"/>
  <c r="U103" i="7"/>
  <c r="U104" i="7"/>
  <c r="U105" i="7"/>
  <c r="U106" i="7"/>
  <c r="U107" i="7"/>
  <c r="U108" i="7"/>
  <c r="U109" i="7"/>
  <c r="U110" i="7"/>
  <c r="U111" i="7"/>
  <c r="U112" i="7"/>
  <c r="U113" i="7"/>
  <c r="U114" i="7"/>
  <c r="U115" i="7"/>
  <c r="U116" i="7"/>
  <c r="U117" i="7"/>
  <c r="U118" i="7"/>
  <c r="U119" i="7"/>
  <c r="U120" i="7"/>
  <c r="T21" i="7"/>
  <c r="T21" i="12" s="1"/>
  <c r="T22" i="7"/>
  <c r="T22" i="12" s="1"/>
  <c r="T23" i="7"/>
  <c r="T72" i="7"/>
  <c r="T72" i="12" s="1"/>
  <c r="T73" i="7"/>
  <c r="T73" i="12" s="1"/>
  <c r="T74" i="7"/>
  <c r="T74" i="12" s="1"/>
  <c r="U68" i="12" l="1"/>
  <c r="U69" i="12"/>
  <c r="U51" i="12"/>
  <c r="U85" i="12"/>
  <c r="U86" i="12"/>
  <c r="U50" i="12"/>
  <c r="C4" i="10"/>
  <c r="D4" i="10" s="1"/>
  <c r="C5" i="10"/>
  <c r="D5" i="10" s="1"/>
  <c r="C6" i="10"/>
  <c r="D6" i="10" s="1"/>
  <c r="C8" i="10"/>
  <c r="D8" i="10" s="1"/>
  <c r="C9" i="10"/>
  <c r="D9" i="10" s="1"/>
  <c r="C11" i="10"/>
  <c r="D11" i="10" s="1"/>
  <c r="C7" i="10"/>
  <c r="D7" i="10" s="1"/>
  <c r="C13" i="10"/>
  <c r="D13" i="10" s="1"/>
  <c r="C12" i="10"/>
  <c r="D12" i="10" s="1"/>
  <c r="C10" i="10"/>
  <c r="D10" i="10" s="1"/>
  <c r="C14" i="10"/>
  <c r="D14" i="10" s="1"/>
  <c r="C15" i="10"/>
  <c r="D15" i="10" s="1"/>
  <c r="C17" i="10"/>
  <c r="D17" i="10" s="1"/>
  <c r="C16" i="10"/>
  <c r="D16" i="10" s="1"/>
  <c r="C18" i="10"/>
  <c r="D18" i="10" s="1"/>
  <c r="C19" i="10"/>
  <c r="D19" i="10" s="1"/>
  <c r="C20" i="10"/>
  <c r="D20" i="10" s="1"/>
  <c r="C21" i="10"/>
  <c r="D21" i="10" s="1"/>
  <c r="C22" i="10"/>
  <c r="D22" i="10" s="1"/>
  <c r="U67" i="12"/>
  <c r="U84" i="12"/>
  <c r="U18" i="12"/>
  <c r="U35" i="12"/>
  <c r="U47" i="12"/>
  <c r="U48" i="12"/>
  <c r="U49" i="12"/>
  <c r="U80" i="12"/>
  <c r="U52" i="12"/>
  <c r="U83" i="12"/>
  <c r="U65" i="12"/>
  <c r="U82" i="12"/>
  <c r="U17" i="12"/>
  <c r="U34" i="12"/>
  <c r="U64" i="12"/>
  <c r="U66" i="12"/>
  <c r="T120" i="7"/>
  <c r="Q120" i="7"/>
  <c r="P120" i="7"/>
  <c r="O120" i="7"/>
  <c r="N120" i="7"/>
  <c r="M120" i="7"/>
  <c r="L120" i="7"/>
  <c r="K120" i="7"/>
  <c r="J120" i="7"/>
  <c r="I120" i="7"/>
  <c r="H120" i="7"/>
  <c r="F120" i="7"/>
  <c r="E120" i="7"/>
  <c r="D120" i="7"/>
  <c r="C120" i="7"/>
  <c r="T119" i="7"/>
  <c r="Q119" i="7"/>
  <c r="P119" i="7"/>
  <c r="O119" i="7"/>
  <c r="N119" i="7"/>
  <c r="M119" i="7"/>
  <c r="L119" i="7"/>
  <c r="K119" i="7"/>
  <c r="J119" i="7"/>
  <c r="I119" i="7"/>
  <c r="H119" i="7"/>
  <c r="F119" i="7"/>
  <c r="E119" i="7"/>
  <c r="D119" i="7"/>
  <c r="C119" i="7"/>
  <c r="T118" i="7"/>
  <c r="Q118" i="7"/>
  <c r="P118" i="7"/>
  <c r="O118" i="7"/>
  <c r="N118" i="7"/>
  <c r="M118" i="7"/>
  <c r="L118" i="7"/>
  <c r="K118" i="7"/>
  <c r="J118" i="7"/>
  <c r="I118" i="7"/>
  <c r="H118" i="7"/>
  <c r="F118" i="7"/>
  <c r="E118" i="7"/>
  <c r="D118" i="7"/>
  <c r="C118" i="7"/>
  <c r="T117" i="7"/>
  <c r="Q117" i="7"/>
  <c r="P117" i="7"/>
  <c r="O117" i="7"/>
  <c r="N117" i="7"/>
  <c r="M117" i="7"/>
  <c r="L117" i="7"/>
  <c r="K117" i="7"/>
  <c r="J117" i="7"/>
  <c r="I117" i="7"/>
  <c r="H117" i="7"/>
  <c r="F117" i="7"/>
  <c r="E117" i="7"/>
  <c r="D117" i="7"/>
  <c r="C117" i="7"/>
  <c r="T116" i="7"/>
  <c r="Q116" i="7"/>
  <c r="P116" i="7"/>
  <c r="O116" i="7"/>
  <c r="N116" i="7"/>
  <c r="M116" i="7"/>
  <c r="L116" i="7"/>
  <c r="K116" i="7"/>
  <c r="J116" i="7"/>
  <c r="I116" i="7"/>
  <c r="H116" i="7"/>
  <c r="F116" i="7"/>
  <c r="E116" i="7"/>
  <c r="D116" i="7"/>
  <c r="C116" i="7"/>
  <c r="T115" i="7"/>
  <c r="Q115" i="7"/>
  <c r="P115" i="7"/>
  <c r="O115" i="7"/>
  <c r="N115" i="7"/>
  <c r="M115" i="7"/>
  <c r="L115" i="7"/>
  <c r="K115" i="7"/>
  <c r="J115" i="7"/>
  <c r="I115" i="7"/>
  <c r="H115" i="7"/>
  <c r="F115" i="7"/>
  <c r="E115" i="7"/>
  <c r="D115" i="7"/>
  <c r="C115" i="7"/>
  <c r="T114" i="7"/>
  <c r="Q114" i="7"/>
  <c r="P114" i="7"/>
  <c r="O114" i="7"/>
  <c r="N114" i="7"/>
  <c r="M114" i="7"/>
  <c r="L114" i="7"/>
  <c r="K114" i="7"/>
  <c r="J114" i="7"/>
  <c r="I114" i="7"/>
  <c r="H114" i="7"/>
  <c r="F114" i="7"/>
  <c r="E114" i="7"/>
  <c r="D114" i="7"/>
  <c r="C114" i="7"/>
  <c r="T113" i="7"/>
  <c r="Q113" i="7"/>
  <c r="P113" i="7"/>
  <c r="O113" i="7"/>
  <c r="N113" i="7"/>
  <c r="M113" i="7"/>
  <c r="L113" i="7"/>
  <c r="K113" i="7"/>
  <c r="J113" i="7"/>
  <c r="I113" i="7"/>
  <c r="H113" i="7"/>
  <c r="F113" i="7"/>
  <c r="E113" i="7"/>
  <c r="D113" i="7"/>
  <c r="C113" i="7"/>
  <c r="T112" i="7"/>
  <c r="Q112" i="7"/>
  <c r="P112" i="7"/>
  <c r="O112" i="7"/>
  <c r="N112" i="7"/>
  <c r="M112" i="7"/>
  <c r="L112" i="7"/>
  <c r="K112" i="7"/>
  <c r="J112" i="7"/>
  <c r="I112" i="7"/>
  <c r="H112" i="7"/>
  <c r="F112" i="7"/>
  <c r="E112" i="7"/>
  <c r="D112" i="7"/>
  <c r="C112" i="7"/>
  <c r="T111" i="7"/>
  <c r="Q111" i="7"/>
  <c r="P111" i="7"/>
  <c r="O111" i="7"/>
  <c r="N111" i="7"/>
  <c r="M111" i="7"/>
  <c r="L111" i="7"/>
  <c r="K111" i="7"/>
  <c r="J111" i="7"/>
  <c r="I111" i="7"/>
  <c r="H111" i="7"/>
  <c r="F111" i="7"/>
  <c r="E111" i="7"/>
  <c r="D111" i="7"/>
  <c r="C111" i="7"/>
  <c r="T110" i="7"/>
  <c r="Q110" i="7"/>
  <c r="P110" i="7"/>
  <c r="O110" i="7"/>
  <c r="N110" i="7"/>
  <c r="M110" i="7"/>
  <c r="L110" i="7"/>
  <c r="K110" i="7"/>
  <c r="J110" i="7"/>
  <c r="I110" i="7"/>
  <c r="H110" i="7"/>
  <c r="F110" i="7"/>
  <c r="E110" i="7"/>
  <c r="D110" i="7"/>
  <c r="C110" i="7"/>
  <c r="T109" i="7"/>
  <c r="Q109" i="7"/>
  <c r="P109" i="7"/>
  <c r="O109" i="7"/>
  <c r="N109" i="7"/>
  <c r="M109" i="7"/>
  <c r="L109" i="7"/>
  <c r="K109" i="7"/>
  <c r="J109" i="7"/>
  <c r="I109" i="7"/>
  <c r="H109" i="7"/>
  <c r="F109" i="7"/>
  <c r="E109" i="7"/>
  <c r="D109" i="7"/>
  <c r="C109" i="7"/>
  <c r="T108" i="7"/>
  <c r="Q108" i="7"/>
  <c r="P108" i="7"/>
  <c r="O108" i="7"/>
  <c r="N108" i="7"/>
  <c r="M108" i="7"/>
  <c r="L108" i="7"/>
  <c r="K108" i="7"/>
  <c r="J108" i="7"/>
  <c r="I108" i="7"/>
  <c r="H108" i="7"/>
  <c r="F108" i="7"/>
  <c r="E108" i="7"/>
  <c r="D108" i="7"/>
  <c r="C108" i="7"/>
  <c r="T107" i="7"/>
  <c r="Q107" i="7"/>
  <c r="P107" i="7"/>
  <c r="O107" i="7"/>
  <c r="N107" i="7"/>
  <c r="M107" i="7"/>
  <c r="L107" i="7"/>
  <c r="K107" i="7"/>
  <c r="J107" i="7"/>
  <c r="I107" i="7"/>
  <c r="H107" i="7"/>
  <c r="F107" i="7"/>
  <c r="E107" i="7"/>
  <c r="D107" i="7"/>
  <c r="C107" i="7"/>
  <c r="T106" i="7"/>
  <c r="Q106" i="7"/>
  <c r="P106" i="7"/>
  <c r="O106" i="7"/>
  <c r="N106" i="7"/>
  <c r="M106" i="7"/>
  <c r="L106" i="7"/>
  <c r="K106" i="7"/>
  <c r="J106" i="7"/>
  <c r="I106" i="7"/>
  <c r="H106" i="7"/>
  <c r="F106" i="7"/>
  <c r="E106" i="7"/>
  <c r="D106" i="7"/>
  <c r="C106" i="7"/>
  <c r="T105" i="7"/>
  <c r="Q105" i="7"/>
  <c r="P105" i="7"/>
  <c r="O105" i="7"/>
  <c r="N105" i="7"/>
  <c r="M105" i="7"/>
  <c r="L105" i="7"/>
  <c r="K105" i="7"/>
  <c r="J105" i="7"/>
  <c r="I105" i="7"/>
  <c r="H105" i="7"/>
  <c r="F105" i="7"/>
  <c r="E105" i="7"/>
  <c r="D105" i="7"/>
  <c r="C105" i="7"/>
  <c r="T104" i="7"/>
  <c r="Q104" i="7"/>
  <c r="P104" i="7"/>
  <c r="O104" i="7"/>
  <c r="N104" i="7"/>
  <c r="M104" i="7"/>
  <c r="L104" i="7"/>
  <c r="K104" i="7"/>
  <c r="J104" i="7"/>
  <c r="I104" i="7"/>
  <c r="H104" i="7"/>
  <c r="F104" i="7"/>
  <c r="E104" i="7"/>
  <c r="D104" i="7"/>
  <c r="C104" i="7"/>
  <c r="T103" i="7"/>
  <c r="Q103" i="7"/>
  <c r="P103" i="7"/>
  <c r="O103" i="7"/>
  <c r="N103" i="7"/>
  <c r="M103" i="7"/>
  <c r="L103" i="7"/>
  <c r="K103" i="7"/>
  <c r="J103" i="7"/>
  <c r="I103" i="7"/>
  <c r="H103" i="7"/>
  <c r="F103" i="7"/>
  <c r="E103" i="7"/>
  <c r="D103" i="7"/>
  <c r="C103" i="7"/>
  <c r="T102" i="7"/>
  <c r="Q102" i="7"/>
  <c r="P102" i="7"/>
  <c r="O102" i="7"/>
  <c r="N102" i="7"/>
  <c r="M102" i="7"/>
  <c r="L102" i="7"/>
  <c r="U102" i="12"/>
  <c r="K102" i="7"/>
  <c r="J102" i="7"/>
  <c r="I102" i="7"/>
  <c r="H102" i="7"/>
  <c r="F102" i="7"/>
  <c r="E102" i="7"/>
  <c r="D102" i="7"/>
  <c r="C102" i="7"/>
  <c r="T101" i="7"/>
  <c r="Q101" i="7"/>
  <c r="P101" i="7"/>
  <c r="O101" i="7"/>
  <c r="N101" i="7"/>
  <c r="M101" i="7"/>
  <c r="L101" i="7"/>
  <c r="U101" i="12"/>
  <c r="K101" i="7"/>
  <c r="J101" i="7"/>
  <c r="I101" i="7"/>
  <c r="H101" i="7"/>
  <c r="F101" i="7"/>
  <c r="E101" i="7"/>
  <c r="D101" i="7"/>
  <c r="C101" i="7"/>
  <c r="T100" i="7"/>
  <c r="Q100" i="7"/>
  <c r="P100" i="7"/>
  <c r="O100" i="7"/>
  <c r="N100" i="7"/>
  <c r="M100" i="7"/>
  <c r="L100" i="7"/>
  <c r="U100" i="12"/>
  <c r="K100" i="7"/>
  <c r="J100" i="7"/>
  <c r="I100" i="7"/>
  <c r="H100" i="7"/>
  <c r="F100" i="7"/>
  <c r="E100" i="7"/>
  <c r="D100" i="7"/>
  <c r="C100" i="7"/>
  <c r="T99" i="7"/>
  <c r="Q99" i="7"/>
  <c r="P99" i="7"/>
  <c r="O99" i="7"/>
  <c r="N99" i="7"/>
  <c r="M99" i="7"/>
  <c r="L99" i="7"/>
  <c r="U99" i="12"/>
  <c r="K99" i="7"/>
  <c r="J99" i="7"/>
  <c r="I99" i="7"/>
  <c r="H99" i="7"/>
  <c r="F99" i="7"/>
  <c r="E99" i="7"/>
  <c r="D99" i="7"/>
  <c r="C99" i="7"/>
  <c r="T98" i="7"/>
  <c r="Q98" i="7"/>
  <c r="P98" i="7"/>
  <c r="O98" i="7"/>
  <c r="N98" i="7"/>
  <c r="M98" i="7"/>
  <c r="L98" i="7"/>
  <c r="U98" i="12"/>
  <c r="K98" i="7"/>
  <c r="J98" i="7"/>
  <c r="I98" i="7"/>
  <c r="H98" i="7"/>
  <c r="F98" i="7"/>
  <c r="E98" i="7"/>
  <c r="D98" i="7"/>
  <c r="C98" i="7"/>
  <c r="T97" i="7"/>
  <c r="Q97" i="7"/>
  <c r="P97" i="7"/>
  <c r="O97" i="7"/>
  <c r="N97" i="7"/>
  <c r="M97" i="7"/>
  <c r="L97" i="7"/>
  <c r="U97" i="12"/>
  <c r="K97" i="7"/>
  <c r="J97" i="7"/>
  <c r="I97" i="7"/>
  <c r="H97" i="7"/>
  <c r="F97" i="7"/>
  <c r="E97" i="7"/>
  <c r="D97" i="7"/>
  <c r="C97" i="7"/>
  <c r="T96" i="7"/>
  <c r="Q96" i="7"/>
  <c r="P96" i="7"/>
  <c r="O96" i="7"/>
  <c r="N96" i="7"/>
  <c r="M96" i="7"/>
  <c r="L96" i="7"/>
  <c r="U96" i="12"/>
  <c r="K96" i="7"/>
  <c r="J96" i="7"/>
  <c r="I96" i="7"/>
  <c r="H96" i="7"/>
  <c r="F96" i="7"/>
  <c r="E96" i="7"/>
  <c r="D96" i="7"/>
  <c r="C96" i="7"/>
  <c r="T95" i="7"/>
  <c r="Q95" i="7"/>
  <c r="P95" i="7"/>
  <c r="O95" i="7"/>
  <c r="N95" i="7"/>
  <c r="M95" i="7"/>
  <c r="L95" i="7"/>
  <c r="U95" i="12"/>
  <c r="K95" i="7"/>
  <c r="J95" i="7"/>
  <c r="I95" i="7"/>
  <c r="H95" i="7"/>
  <c r="F95" i="7"/>
  <c r="E95" i="7"/>
  <c r="D95" i="7"/>
  <c r="C95" i="7"/>
  <c r="T94" i="7"/>
  <c r="Q94" i="7"/>
  <c r="P94" i="7"/>
  <c r="O94" i="7"/>
  <c r="N94" i="7"/>
  <c r="M94" i="7"/>
  <c r="L94" i="7"/>
  <c r="K94" i="7"/>
  <c r="J94" i="7"/>
  <c r="I94" i="7"/>
  <c r="H94" i="7"/>
  <c r="F94" i="7"/>
  <c r="E94" i="7"/>
  <c r="D94" i="7"/>
  <c r="C94" i="7"/>
  <c r="T93" i="7"/>
  <c r="Q93" i="7"/>
  <c r="Q93" i="12" s="1"/>
  <c r="P93" i="7"/>
  <c r="O93" i="7"/>
  <c r="N93" i="7"/>
  <c r="M93" i="7"/>
  <c r="L93" i="7"/>
  <c r="K93" i="7"/>
  <c r="J93" i="7"/>
  <c r="I93" i="7"/>
  <c r="H93" i="7"/>
  <c r="F93" i="7"/>
  <c r="E93" i="7"/>
  <c r="D93" i="7"/>
  <c r="C93" i="7"/>
  <c r="T92" i="7"/>
  <c r="Q92" i="7"/>
  <c r="Q92" i="12" s="1"/>
  <c r="P92" i="7"/>
  <c r="O92" i="7"/>
  <c r="N92" i="7"/>
  <c r="M92" i="7"/>
  <c r="L92" i="7"/>
  <c r="K92" i="7"/>
  <c r="J92" i="7"/>
  <c r="I92" i="7"/>
  <c r="H92" i="7"/>
  <c r="F92" i="7"/>
  <c r="E92" i="7"/>
  <c r="D92" i="7"/>
  <c r="C92" i="7"/>
  <c r="T91" i="7"/>
  <c r="Q91" i="7"/>
  <c r="P91" i="7"/>
  <c r="O91" i="7"/>
  <c r="N91" i="7"/>
  <c r="M91" i="7"/>
  <c r="L91" i="7"/>
  <c r="K91" i="7"/>
  <c r="J91" i="7"/>
  <c r="I91" i="7"/>
  <c r="H91" i="7"/>
  <c r="F91" i="7"/>
  <c r="E91" i="7"/>
  <c r="D91" i="7"/>
  <c r="C91" i="7"/>
  <c r="T90" i="7"/>
  <c r="Q90" i="7"/>
  <c r="P90" i="7"/>
  <c r="O90" i="7"/>
  <c r="N90" i="7"/>
  <c r="M90" i="7"/>
  <c r="L90" i="7"/>
  <c r="K90" i="7"/>
  <c r="J90" i="7"/>
  <c r="I90" i="7"/>
  <c r="H90" i="7"/>
  <c r="F90" i="7"/>
  <c r="E90" i="7"/>
  <c r="D90" i="7"/>
  <c r="C90" i="7"/>
  <c r="T89" i="7"/>
  <c r="Q89" i="7"/>
  <c r="P89" i="7"/>
  <c r="O89" i="7"/>
  <c r="N89" i="7"/>
  <c r="M89" i="7"/>
  <c r="L89" i="7"/>
  <c r="K89" i="7"/>
  <c r="J89" i="7"/>
  <c r="I89" i="7"/>
  <c r="H89" i="7"/>
  <c r="F89" i="7"/>
  <c r="E89" i="7"/>
  <c r="D89" i="7"/>
  <c r="C89" i="7"/>
  <c r="T88" i="7"/>
  <c r="Q88" i="7"/>
  <c r="P88" i="7"/>
  <c r="O88" i="7"/>
  <c r="N88" i="7"/>
  <c r="M88" i="7"/>
  <c r="L88" i="7"/>
  <c r="K88" i="7"/>
  <c r="J88" i="7"/>
  <c r="I88" i="7"/>
  <c r="H88" i="7"/>
  <c r="F88" i="7"/>
  <c r="E88" i="7"/>
  <c r="D88" i="7"/>
  <c r="C88" i="7"/>
  <c r="T87" i="7"/>
  <c r="Q87" i="7"/>
  <c r="P87" i="7"/>
  <c r="O87" i="7"/>
  <c r="N87" i="7"/>
  <c r="M87" i="7"/>
  <c r="L87" i="7"/>
  <c r="K87" i="7"/>
  <c r="J87" i="7"/>
  <c r="I87" i="7"/>
  <c r="H87" i="7"/>
  <c r="F87" i="7"/>
  <c r="E87" i="7"/>
  <c r="D87" i="7"/>
  <c r="C87" i="7"/>
  <c r="T86" i="7"/>
  <c r="T85" i="7"/>
  <c r="T84" i="7"/>
  <c r="T83" i="7"/>
  <c r="T82" i="7"/>
  <c r="T81" i="7"/>
  <c r="U81" i="12" s="1"/>
  <c r="T80" i="7"/>
  <c r="T79" i="7"/>
  <c r="U79" i="12" s="1"/>
  <c r="T78" i="7"/>
  <c r="U78" i="12" s="1"/>
  <c r="T77" i="7"/>
  <c r="O77" i="7"/>
  <c r="N77" i="7"/>
  <c r="M77" i="7"/>
  <c r="L77" i="7"/>
  <c r="K77" i="7"/>
  <c r="J77" i="7"/>
  <c r="I77" i="7"/>
  <c r="I77" i="12" s="1"/>
  <c r="H77" i="7"/>
  <c r="F77" i="7"/>
  <c r="E77" i="7"/>
  <c r="D77" i="7"/>
  <c r="C77" i="7"/>
  <c r="C77" i="12" s="1"/>
  <c r="T76" i="7"/>
  <c r="T76" i="12" s="1"/>
  <c r="O76" i="7"/>
  <c r="N76" i="7"/>
  <c r="M76" i="7"/>
  <c r="L76" i="7"/>
  <c r="K76" i="7"/>
  <c r="J76" i="7"/>
  <c r="I76" i="7"/>
  <c r="I76" i="12" s="1"/>
  <c r="H76" i="7"/>
  <c r="F76" i="7"/>
  <c r="E76" i="7"/>
  <c r="D76" i="7"/>
  <c r="C76" i="7"/>
  <c r="C76" i="12" s="1"/>
  <c r="T75" i="7"/>
  <c r="T75" i="12" s="1"/>
  <c r="O75" i="7"/>
  <c r="N75" i="7"/>
  <c r="M75" i="7"/>
  <c r="L75" i="7"/>
  <c r="K75" i="7"/>
  <c r="J75" i="7"/>
  <c r="J75" i="12" s="1"/>
  <c r="I75" i="7"/>
  <c r="I75" i="12" s="1"/>
  <c r="H75" i="7"/>
  <c r="H75" i="12" s="1"/>
  <c r="F75" i="7"/>
  <c r="E75" i="7"/>
  <c r="D75" i="7"/>
  <c r="C75" i="7"/>
  <c r="O74" i="7"/>
  <c r="O74" i="12" s="1"/>
  <c r="N74" i="7"/>
  <c r="M74" i="7"/>
  <c r="L74" i="7"/>
  <c r="L74" i="12" s="1"/>
  <c r="K74" i="7"/>
  <c r="K74" i="12" s="1"/>
  <c r="J74" i="7"/>
  <c r="J74" i="12" s="1"/>
  <c r="I74" i="7"/>
  <c r="I74" i="12" s="1"/>
  <c r="H74" i="7"/>
  <c r="H74" i="12" s="1"/>
  <c r="F74" i="7"/>
  <c r="E74" i="7"/>
  <c r="E74" i="12" s="1"/>
  <c r="D74" i="7"/>
  <c r="D74" i="12" s="1"/>
  <c r="C74" i="7"/>
  <c r="C74" i="12" s="1"/>
  <c r="O73" i="7"/>
  <c r="O73" i="12" s="1"/>
  <c r="N73" i="7"/>
  <c r="M73" i="7"/>
  <c r="L73" i="7"/>
  <c r="L73" i="12" s="1"/>
  <c r="K73" i="7"/>
  <c r="K73" i="12" s="1"/>
  <c r="J73" i="7"/>
  <c r="I73" i="7"/>
  <c r="I73" i="12" s="1"/>
  <c r="H73" i="7"/>
  <c r="H73" i="12" s="1"/>
  <c r="F73" i="7"/>
  <c r="E73" i="7"/>
  <c r="E73" i="12" s="1"/>
  <c r="D73" i="7"/>
  <c r="D73" i="12" s="1"/>
  <c r="C73" i="7"/>
  <c r="C73" i="12" s="1"/>
  <c r="O72" i="7"/>
  <c r="O72" i="12" s="1"/>
  <c r="N72" i="7"/>
  <c r="M72" i="7"/>
  <c r="L72" i="7"/>
  <c r="L72" i="12" s="1"/>
  <c r="K72" i="7"/>
  <c r="K72" i="12" s="1"/>
  <c r="J72" i="7"/>
  <c r="I72" i="7"/>
  <c r="I72" i="12" s="1"/>
  <c r="H72" i="7"/>
  <c r="H72" i="12" s="1"/>
  <c r="F72" i="7"/>
  <c r="E72" i="7"/>
  <c r="E72" i="12" s="1"/>
  <c r="D72" i="7"/>
  <c r="D72" i="12" s="1"/>
  <c r="C72" i="7"/>
  <c r="C72" i="12" s="1"/>
  <c r="T71" i="7"/>
  <c r="O71" i="7"/>
  <c r="O71" i="12" s="1"/>
  <c r="N71" i="7"/>
  <c r="M71" i="7"/>
  <c r="L71" i="7"/>
  <c r="K71" i="7"/>
  <c r="J71" i="7"/>
  <c r="I71" i="7"/>
  <c r="H71" i="7"/>
  <c r="F71" i="7"/>
  <c r="E71" i="7"/>
  <c r="D71" i="7"/>
  <c r="C71" i="7"/>
  <c r="T70" i="7"/>
  <c r="O70" i="7"/>
  <c r="O70" i="12" s="1"/>
  <c r="U70" i="12" s="1"/>
  <c r="N70" i="7"/>
  <c r="M70" i="7"/>
  <c r="L70" i="7"/>
  <c r="K70" i="7"/>
  <c r="J70" i="7"/>
  <c r="I70" i="7"/>
  <c r="H70" i="7"/>
  <c r="F70" i="7"/>
  <c r="E70" i="7"/>
  <c r="D70" i="7"/>
  <c r="C70" i="7"/>
  <c r="T69" i="7"/>
  <c r="T68" i="7"/>
  <c r="T67" i="7"/>
  <c r="T66" i="7"/>
  <c r="T65" i="7"/>
  <c r="T64" i="7"/>
  <c r="T63" i="7"/>
  <c r="T62" i="7"/>
  <c r="T62" i="12" s="1"/>
  <c r="T61" i="7"/>
  <c r="T61" i="12" s="1"/>
  <c r="T60" i="7"/>
  <c r="T60" i="12" s="1"/>
  <c r="O60" i="7"/>
  <c r="O60" i="12" s="1"/>
  <c r="N60" i="7"/>
  <c r="M60" i="7"/>
  <c r="M60" i="12" s="1"/>
  <c r="L60" i="7"/>
  <c r="L60" i="12" s="1"/>
  <c r="K60" i="7"/>
  <c r="K60" i="12" s="1"/>
  <c r="J60" i="7"/>
  <c r="I60" i="7"/>
  <c r="H60" i="7"/>
  <c r="H60" i="12" s="1"/>
  <c r="F60" i="7"/>
  <c r="E60" i="7"/>
  <c r="E60" i="12" s="1"/>
  <c r="D60" i="7"/>
  <c r="C60" i="7"/>
  <c r="T59" i="7"/>
  <c r="T59" i="12" s="1"/>
  <c r="O59" i="7"/>
  <c r="O59" i="12" s="1"/>
  <c r="N59" i="7"/>
  <c r="M59" i="7"/>
  <c r="M59" i="12" s="1"/>
  <c r="L59" i="7"/>
  <c r="L59" i="12" s="1"/>
  <c r="K59" i="7"/>
  <c r="K59" i="12" s="1"/>
  <c r="I59" i="7"/>
  <c r="I59" i="12" s="1"/>
  <c r="H59" i="7"/>
  <c r="H59" i="12" s="1"/>
  <c r="F59" i="7"/>
  <c r="E59" i="7"/>
  <c r="E59" i="12" s="1"/>
  <c r="D59" i="7"/>
  <c r="C59" i="7"/>
  <c r="T58" i="7"/>
  <c r="T58" i="12" s="1"/>
  <c r="Q58" i="7"/>
  <c r="P58" i="7"/>
  <c r="O58" i="7"/>
  <c r="O58" i="12" s="1"/>
  <c r="N58" i="7"/>
  <c r="M58" i="7"/>
  <c r="M58" i="12" s="1"/>
  <c r="L58" i="7"/>
  <c r="L58" i="12" s="1"/>
  <c r="K58" i="7"/>
  <c r="K58" i="12" s="1"/>
  <c r="J58" i="7"/>
  <c r="I58" i="7"/>
  <c r="I58" i="12" s="1"/>
  <c r="H58" i="7"/>
  <c r="H58" i="12" s="1"/>
  <c r="F58" i="7"/>
  <c r="F58" i="12" s="1"/>
  <c r="E58" i="7"/>
  <c r="D58" i="7"/>
  <c r="C58" i="7"/>
  <c r="C58" i="12" s="1"/>
  <c r="T57" i="7"/>
  <c r="T57" i="12" s="1"/>
  <c r="O57" i="7"/>
  <c r="O57" i="12" s="1"/>
  <c r="N57" i="7"/>
  <c r="M57" i="7"/>
  <c r="M57" i="12" s="1"/>
  <c r="L57" i="7"/>
  <c r="L57" i="12" s="1"/>
  <c r="K57" i="7"/>
  <c r="K57" i="12" s="1"/>
  <c r="J57" i="7"/>
  <c r="J57" i="12" s="1"/>
  <c r="I57" i="7"/>
  <c r="I57" i="12" s="1"/>
  <c r="F57" i="7"/>
  <c r="F57" i="12" s="1"/>
  <c r="E57" i="7"/>
  <c r="D57" i="7"/>
  <c r="C57" i="7"/>
  <c r="C57" i="12" s="1"/>
  <c r="T56" i="7"/>
  <c r="T56" i="12" s="1"/>
  <c r="O56" i="7"/>
  <c r="O56" i="12" s="1"/>
  <c r="N56" i="7"/>
  <c r="M56" i="7"/>
  <c r="M56" i="12" s="1"/>
  <c r="L56" i="7"/>
  <c r="L56" i="12" s="1"/>
  <c r="K56" i="7"/>
  <c r="K56" i="12" s="1"/>
  <c r="J56" i="7"/>
  <c r="J56" i="12" s="1"/>
  <c r="I56" i="7"/>
  <c r="I56" i="12" s="1"/>
  <c r="H56" i="7"/>
  <c r="H56" i="12" s="1"/>
  <c r="F56" i="7"/>
  <c r="E56" i="7"/>
  <c r="E56" i="12" s="1"/>
  <c r="D56" i="7"/>
  <c r="D56" i="12" s="1"/>
  <c r="C56" i="7"/>
  <c r="C56" i="12" s="1"/>
  <c r="T55" i="7"/>
  <c r="T55" i="12" s="1"/>
  <c r="O55" i="7"/>
  <c r="O55" i="12" s="1"/>
  <c r="N55" i="7"/>
  <c r="M55" i="7"/>
  <c r="M55" i="12" s="1"/>
  <c r="L55" i="7"/>
  <c r="L55" i="12" s="1"/>
  <c r="K55" i="7"/>
  <c r="K55" i="12" s="1"/>
  <c r="J55" i="7"/>
  <c r="I55" i="7"/>
  <c r="I55" i="12" s="1"/>
  <c r="H55" i="7"/>
  <c r="H55" i="12" s="1"/>
  <c r="F55" i="7"/>
  <c r="E55" i="7"/>
  <c r="E55" i="12" s="1"/>
  <c r="D55" i="7"/>
  <c r="D55" i="12" s="1"/>
  <c r="C55" i="7"/>
  <c r="C55" i="12" s="1"/>
  <c r="T54" i="7"/>
  <c r="O54" i="7"/>
  <c r="N54" i="7"/>
  <c r="M54" i="7"/>
  <c r="L54" i="7"/>
  <c r="K54" i="7"/>
  <c r="J54" i="7"/>
  <c r="I54" i="7"/>
  <c r="H54" i="7"/>
  <c r="F54" i="7"/>
  <c r="E54" i="7"/>
  <c r="D54" i="7"/>
  <c r="C54" i="7"/>
  <c r="T53" i="7"/>
  <c r="O53" i="7"/>
  <c r="N53" i="7"/>
  <c r="M53" i="7"/>
  <c r="L53" i="7"/>
  <c r="K53" i="7"/>
  <c r="J53" i="7"/>
  <c r="I53" i="7"/>
  <c r="H53" i="7"/>
  <c r="F53" i="7"/>
  <c r="E53" i="7"/>
  <c r="D53" i="7"/>
  <c r="C53" i="7"/>
  <c r="C53" i="12" s="1"/>
  <c r="T52" i="7"/>
  <c r="T51" i="7"/>
  <c r="T50" i="7"/>
  <c r="T49" i="7"/>
  <c r="T48" i="7"/>
  <c r="T47" i="7"/>
  <c r="T46" i="7"/>
  <c r="T45" i="7"/>
  <c r="Q45" i="7"/>
  <c r="P45" i="7"/>
  <c r="O45" i="7"/>
  <c r="N45" i="7"/>
  <c r="M45" i="7"/>
  <c r="L45" i="7"/>
  <c r="K45" i="7"/>
  <c r="J45" i="7"/>
  <c r="I45" i="7"/>
  <c r="H45" i="7"/>
  <c r="F45" i="7"/>
  <c r="E45" i="7"/>
  <c r="E45" i="12" s="1"/>
  <c r="D45" i="7"/>
  <c r="C45" i="7"/>
  <c r="T44" i="7"/>
  <c r="Q44" i="7"/>
  <c r="P44" i="7"/>
  <c r="O44" i="7"/>
  <c r="N44" i="7"/>
  <c r="M44" i="7"/>
  <c r="L44" i="7"/>
  <c r="K44" i="7"/>
  <c r="J44" i="7"/>
  <c r="I44" i="7"/>
  <c r="H44" i="7"/>
  <c r="F44" i="7"/>
  <c r="E44" i="7"/>
  <c r="E44" i="12" s="1"/>
  <c r="D44" i="7"/>
  <c r="C44" i="7"/>
  <c r="T43" i="7"/>
  <c r="U43" i="12" s="1"/>
  <c r="Q43" i="7"/>
  <c r="P43" i="7"/>
  <c r="O43" i="7"/>
  <c r="N43" i="7"/>
  <c r="M43" i="7"/>
  <c r="L43" i="7"/>
  <c r="K43" i="7"/>
  <c r="J43" i="7"/>
  <c r="I43" i="7"/>
  <c r="H43" i="7"/>
  <c r="F43" i="7"/>
  <c r="E43" i="7"/>
  <c r="D43" i="7"/>
  <c r="C43" i="7"/>
  <c r="T42" i="7"/>
  <c r="Q42" i="7"/>
  <c r="P42" i="7"/>
  <c r="O42" i="7"/>
  <c r="N42" i="7"/>
  <c r="M42" i="7"/>
  <c r="L42" i="7"/>
  <c r="K42" i="7"/>
  <c r="J42" i="7"/>
  <c r="I42" i="7"/>
  <c r="H42" i="7"/>
  <c r="F42" i="7"/>
  <c r="E42" i="7"/>
  <c r="D42" i="7"/>
  <c r="C42" i="7"/>
  <c r="T41" i="7"/>
  <c r="O41" i="7"/>
  <c r="N41" i="7"/>
  <c r="M41" i="7"/>
  <c r="M41" i="12" s="1"/>
  <c r="L41" i="7"/>
  <c r="L41" i="12" s="1"/>
  <c r="K41" i="7"/>
  <c r="K41" i="12" s="1"/>
  <c r="J41" i="7"/>
  <c r="I41" i="7"/>
  <c r="H41" i="7"/>
  <c r="F41" i="7"/>
  <c r="E41" i="7"/>
  <c r="E41" i="12" s="1"/>
  <c r="D41" i="7"/>
  <c r="D41" i="12" s="1"/>
  <c r="C41" i="7"/>
  <c r="C41" i="12" s="1"/>
  <c r="T40" i="7"/>
  <c r="Q40" i="7"/>
  <c r="P40" i="7"/>
  <c r="P40" i="12" s="1"/>
  <c r="O40" i="7"/>
  <c r="O40" i="12" s="1"/>
  <c r="N40" i="7"/>
  <c r="M40" i="7"/>
  <c r="M40" i="12" s="1"/>
  <c r="L40" i="7"/>
  <c r="L40" i="12" s="1"/>
  <c r="K40" i="7"/>
  <c r="K40" i="12" s="1"/>
  <c r="J40" i="7"/>
  <c r="I40" i="7"/>
  <c r="I40" i="12" s="1"/>
  <c r="H40" i="7"/>
  <c r="H40" i="12" s="1"/>
  <c r="F40" i="7"/>
  <c r="E40" i="7"/>
  <c r="E40" i="12" s="1"/>
  <c r="D40" i="7"/>
  <c r="D40" i="12" s="1"/>
  <c r="C40" i="7"/>
  <c r="C40" i="12" s="1"/>
  <c r="T39" i="7"/>
  <c r="Q39" i="7"/>
  <c r="Q39" i="12" s="1"/>
  <c r="P39" i="7"/>
  <c r="P39" i="12" s="1"/>
  <c r="O39" i="7"/>
  <c r="O39" i="12" s="1"/>
  <c r="N39" i="7"/>
  <c r="M39" i="7"/>
  <c r="M39" i="12" s="1"/>
  <c r="L39" i="7"/>
  <c r="L39" i="12" s="1"/>
  <c r="K39" i="7"/>
  <c r="K39" i="12" s="1"/>
  <c r="J39" i="7"/>
  <c r="I39" i="7"/>
  <c r="I39" i="12" s="1"/>
  <c r="H39" i="7"/>
  <c r="H39" i="12" s="1"/>
  <c r="F39" i="7"/>
  <c r="E39" i="7"/>
  <c r="E39" i="12" s="1"/>
  <c r="D39" i="7"/>
  <c r="D39" i="12" s="1"/>
  <c r="C39" i="7"/>
  <c r="C39" i="12" s="1"/>
  <c r="T38" i="7"/>
  <c r="Q38" i="7"/>
  <c r="Q38" i="12" s="1"/>
  <c r="P38" i="7"/>
  <c r="P38" i="12" s="1"/>
  <c r="O38" i="7"/>
  <c r="O38" i="12" s="1"/>
  <c r="N38" i="7"/>
  <c r="M38" i="7"/>
  <c r="M38" i="12" s="1"/>
  <c r="L38" i="7"/>
  <c r="L38" i="12" s="1"/>
  <c r="K38" i="7"/>
  <c r="K38" i="12" s="1"/>
  <c r="J38" i="7"/>
  <c r="I38" i="7"/>
  <c r="I38" i="12" s="1"/>
  <c r="H38" i="7"/>
  <c r="H38" i="12" s="1"/>
  <c r="F38" i="7"/>
  <c r="E38" i="7"/>
  <c r="E38" i="12" s="1"/>
  <c r="D38" i="7"/>
  <c r="D38" i="12" s="1"/>
  <c r="C38" i="7"/>
  <c r="C38" i="12" s="1"/>
  <c r="T37" i="7"/>
  <c r="O37" i="7"/>
  <c r="O37" i="12" s="1"/>
  <c r="N37" i="7"/>
  <c r="M37" i="7"/>
  <c r="L37" i="7"/>
  <c r="K37" i="7"/>
  <c r="K37" i="12" s="1"/>
  <c r="J37" i="7"/>
  <c r="I37" i="7"/>
  <c r="H37" i="7"/>
  <c r="F37" i="7"/>
  <c r="E37" i="7"/>
  <c r="D37" i="7"/>
  <c r="C37" i="7"/>
  <c r="T36" i="7"/>
  <c r="O36" i="7"/>
  <c r="O36" i="12" s="1"/>
  <c r="N36" i="7"/>
  <c r="M36" i="7"/>
  <c r="L36" i="7"/>
  <c r="K36" i="7"/>
  <c r="K36" i="12" s="1"/>
  <c r="J36" i="7"/>
  <c r="I36" i="7"/>
  <c r="H36" i="7"/>
  <c r="F36" i="7"/>
  <c r="E36" i="7"/>
  <c r="D36" i="7"/>
  <c r="C36" i="7"/>
  <c r="C36" i="12" s="1"/>
  <c r="T35" i="7"/>
  <c r="T34" i="7"/>
  <c r="T33" i="7"/>
  <c r="U33" i="12" s="1"/>
  <c r="T32" i="7"/>
  <c r="U32" i="12" s="1"/>
  <c r="T31" i="7"/>
  <c r="U31" i="12" s="1"/>
  <c r="T30" i="7"/>
  <c r="U30" i="12" s="1"/>
  <c r="T29" i="7"/>
  <c r="T28" i="7"/>
  <c r="U28" i="12" s="1"/>
  <c r="T27" i="7"/>
  <c r="T26" i="7"/>
  <c r="T26" i="12" s="1"/>
  <c r="O26" i="7"/>
  <c r="O26" i="12" s="1"/>
  <c r="N26" i="7"/>
  <c r="M26" i="7"/>
  <c r="M26" i="12" s="1"/>
  <c r="L26" i="7"/>
  <c r="L26" i="12" s="1"/>
  <c r="K26" i="7"/>
  <c r="K26" i="12" s="1"/>
  <c r="J26" i="7"/>
  <c r="I26" i="7"/>
  <c r="I26" i="12" s="1"/>
  <c r="H26" i="7"/>
  <c r="H26" i="12" s="1"/>
  <c r="F26" i="7"/>
  <c r="E26" i="7"/>
  <c r="E26" i="12" s="1"/>
  <c r="D26" i="7"/>
  <c r="C26" i="7"/>
  <c r="T25" i="7"/>
  <c r="T25" i="12" s="1"/>
  <c r="O25" i="7"/>
  <c r="O25" i="12" s="1"/>
  <c r="N25" i="7"/>
  <c r="M25" i="7"/>
  <c r="M25" i="12" s="1"/>
  <c r="L25" i="7"/>
  <c r="L25" i="12" s="1"/>
  <c r="K25" i="7"/>
  <c r="K25" i="12" s="1"/>
  <c r="J25" i="7"/>
  <c r="I25" i="7"/>
  <c r="I25" i="12" s="1"/>
  <c r="H25" i="7"/>
  <c r="H25" i="12" s="1"/>
  <c r="F25" i="7"/>
  <c r="E25" i="7"/>
  <c r="E25" i="12" s="1"/>
  <c r="D25" i="7"/>
  <c r="C25" i="7"/>
  <c r="T24" i="7"/>
  <c r="T24" i="12" s="1"/>
  <c r="O24" i="7"/>
  <c r="O24" i="12" s="1"/>
  <c r="N24" i="7"/>
  <c r="M24" i="7"/>
  <c r="M24" i="12" s="1"/>
  <c r="L24" i="7"/>
  <c r="L24" i="12" s="1"/>
  <c r="K24" i="7"/>
  <c r="K24" i="12" s="1"/>
  <c r="J24" i="7"/>
  <c r="I24" i="7"/>
  <c r="H24" i="7"/>
  <c r="H24" i="12" s="1"/>
  <c r="F24" i="7"/>
  <c r="F24" i="12" s="1"/>
  <c r="E24" i="7"/>
  <c r="E24" i="12" s="1"/>
  <c r="D24" i="7"/>
  <c r="D24" i="12" s="1"/>
  <c r="C24" i="7"/>
  <c r="Q23" i="7"/>
  <c r="P23" i="7"/>
  <c r="P23" i="12" s="1"/>
  <c r="O23" i="7"/>
  <c r="O23" i="12" s="1"/>
  <c r="N23" i="7"/>
  <c r="N23" i="12" s="1"/>
  <c r="M23" i="7"/>
  <c r="L23" i="7"/>
  <c r="L23" i="12" s="1"/>
  <c r="K23" i="7"/>
  <c r="K23" i="12" s="1"/>
  <c r="J23" i="7"/>
  <c r="I23" i="7"/>
  <c r="I23" i="12" s="1"/>
  <c r="H23" i="7"/>
  <c r="H23" i="12" s="1"/>
  <c r="F23" i="7"/>
  <c r="F23" i="12" s="1"/>
  <c r="E23" i="7"/>
  <c r="E23" i="12" s="1"/>
  <c r="D23" i="7"/>
  <c r="D23" i="12" s="1"/>
  <c r="C23" i="7"/>
  <c r="Q22" i="7"/>
  <c r="Q22" i="12" s="1"/>
  <c r="P22" i="7"/>
  <c r="P22" i="12" s="1"/>
  <c r="O22" i="7"/>
  <c r="O22" i="12" s="1"/>
  <c r="N22" i="7"/>
  <c r="N22" i="12" s="1"/>
  <c r="M22" i="7"/>
  <c r="L22" i="7"/>
  <c r="L22" i="12" s="1"/>
  <c r="K22" i="7"/>
  <c r="K22" i="12" s="1"/>
  <c r="J22" i="7"/>
  <c r="I22" i="7"/>
  <c r="I22" i="12" s="1"/>
  <c r="H22" i="7"/>
  <c r="H22" i="12" s="1"/>
  <c r="F22" i="7"/>
  <c r="E22" i="7"/>
  <c r="E22" i="12" s="1"/>
  <c r="D22" i="7"/>
  <c r="D22" i="12" s="1"/>
  <c r="C22" i="7"/>
  <c r="C22" i="12" s="1"/>
  <c r="Q21" i="7"/>
  <c r="Q21" i="12" s="1"/>
  <c r="P21" i="7"/>
  <c r="P21" i="12" s="1"/>
  <c r="O21" i="7"/>
  <c r="O21" i="12" s="1"/>
  <c r="N21" i="7"/>
  <c r="N21" i="12" s="1"/>
  <c r="M21" i="7"/>
  <c r="L21" i="7"/>
  <c r="L21" i="12" s="1"/>
  <c r="K21" i="7"/>
  <c r="K21" i="12" s="1"/>
  <c r="J21" i="7"/>
  <c r="I21" i="7"/>
  <c r="I21" i="12" s="1"/>
  <c r="H21" i="7"/>
  <c r="H21" i="12" s="1"/>
  <c r="F21" i="7"/>
  <c r="E21" i="7"/>
  <c r="E21" i="12" s="1"/>
  <c r="D21" i="7"/>
  <c r="D21" i="12" s="1"/>
  <c r="C21" i="7"/>
  <c r="C21" i="12" s="1"/>
  <c r="T20" i="7"/>
  <c r="O20" i="7"/>
  <c r="O20" i="12" s="1"/>
  <c r="N20" i="7"/>
  <c r="M20" i="7"/>
  <c r="L20" i="7"/>
  <c r="K20" i="7"/>
  <c r="J20" i="7"/>
  <c r="I20" i="7"/>
  <c r="H20" i="7"/>
  <c r="F20" i="7"/>
  <c r="E20" i="7"/>
  <c r="D20" i="7"/>
  <c r="C20" i="7"/>
  <c r="C20" i="12" s="1"/>
  <c r="T19" i="7"/>
  <c r="O19" i="7"/>
  <c r="O19" i="12" s="1"/>
  <c r="N19" i="7"/>
  <c r="M19" i="7"/>
  <c r="L19" i="7"/>
  <c r="K19" i="7"/>
  <c r="J19" i="7"/>
  <c r="I19" i="7"/>
  <c r="H19" i="7"/>
  <c r="F19" i="7"/>
  <c r="E19" i="7"/>
  <c r="D19" i="7"/>
  <c r="C19" i="7"/>
  <c r="C19" i="12" s="1"/>
  <c r="T18" i="7"/>
  <c r="T17" i="7"/>
  <c r="T16" i="7"/>
  <c r="U16" i="12" s="1"/>
  <c r="T15" i="7"/>
  <c r="U15" i="12" s="1"/>
  <c r="T14" i="7"/>
  <c r="U14" i="12" s="1"/>
  <c r="T13" i="7"/>
  <c r="U13" i="12" s="1"/>
  <c r="T12" i="7"/>
  <c r="U12" i="12" s="1"/>
  <c r="T11" i="7"/>
  <c r="U11" i="12" s="1"/>
  <c r="T10" i="7"/>
  <c r="U10" i="12" s="1"/>
  <c r="T9" i="7"/>
  <c r="T9" i="12" s="1"/>
  <c r="Q9" i="7"/>
  <c r="P9" i="7"/>
  <c r="P9" i="12" s="1"/>
  <c r="O9" i="7"/>
  <c r="O9" i="12" s="1"/>
  <c r="N9" i="7"/>
  <c r="N9" i="12" s="1"/>
  <c r="M9" i="7"/>
  <c r="M9" i="12" s="1"/>
  <c r="L9" i="7"/>
  <c r="K9" i="7"/>
  <c r="K9" i="12" s="1"/>
  <c r="J9" i="7"/>
  <c r="J9" i="12" s="1"/>
  <c r="I9" i="7"/>
  <c r="H9" i="7"/>
  <c r="F9" i="7"/>
  <c r="F9" i="12" s="1"/>
  <c r="E9" i="7"/>
  <c r="E9" i="12" s="1"/>
  <c r="D9" i="7"/>
  <c r="C9" i="7"/>
  <c r="T8" i="7"/>
  <c r="T8" i="12" s="1"/>
  <c r="Q8" i="7"/>
  <c r="P8" i="7"/>
  <c r="P8" i="12" s="1"/>
  <c r="O8" i="7"/>
  <c r="O8" i="12" s="1"/>
  <c r="N8" i="7"/>
  <c r="N8" i="12" s="1"/>
  <c r="M8" i="7"/>
  <c r="M8" i="12" s="1"/>
  <c r="L8" i="7"/>
  <c r="K8" i="7"/>
  <c r="K8" i="12" s="1"/>
  <c r="J8" i="7"/>
  <c r="J8" i="12" s="1"/>
  <c r="I8" i="7"/>
  <c r="I8" i="12" s="1"/>
  <c r="H8" i="7"/>
  <c r="H8" i="12" s="1"/>
  <c r="F8" i="7"/>
  <c r="F8" i="12" s="1"/>
  <c r="E8" i="7"/>
  <c r="E8" i="12" s="1"/>
  <c r="D8" i="7"/>
  <c r="C8" i="7"/>
  <c r="T7" i="7"/>
  <c r="T7" i="12" s="1"/>
  <c r="Q7" i="7"/>
  <c r="P7" i="7"/>
  <c r="P7" i="12" s="1"/>
  <c r="O7" i="7"/>
  <c r="O7" i="12" s="1"/>
  <c r="N7" i="7"/>
  <c r="N7" i="12" s="1"/>
  <c r="M7" i="7"/>
  <c r="M7" i="12" s="1"/>
  <c r="L7" i="7"/>
  <c r="K7" i="7"/>
  <c r="K7" i="12" s="1"/>
  <c r="J7" i="7"/>
  <c r="J7" i="12" s="1"/>
  <c r="I7" i="7"/>
  <c r="I7" i="12" s="1"/>
  <c r="H7" i="7"/>
  <c r="H7" i="12" s="1"/>
  <c r="F7" i="7"/>
  <c r="E7" i="7"/>
  <c r="E7" i="12" s="1"/>
  <c r="D7" i="7"/>
  <c r="D7" i="12" s="1"/>
  <c r="C7" i="7"/>
  <c r="C7" i="12" s="1"/>
  <c r="T6" i="7"/>
  <c r="T6" i="12" s="1"/>
  <c r="Q6" i="7"/>
  <c r="Q6" i="12" s="1"/>
  <c r="P6" i="7"/>
  <c r="P6" i="12" s="1"/>
  <c r="O6" i="7"/>
  <c r="O6" i="12" s="1"/>
  <c r="N6" i="7"/>
  <c r="M6" i="7"/>
  <c r="M6" i="12" s="1"/>
  <c r="L6" i="7"/>
  <c r="L6" i="12" s="1"/>
  <c r="K6" i="7"/>
  <c r="K6" i="12" s="1"/>
  <c r="J6" i="7"/>
  <c r="J6" i="12" s="1"/>
  <c r="I6" i="7"/>
  <c r="I6" i="12" s="1"/>
  <c r="H6" i="7"/>
  <c r="H6" i="12" s="1"/>
  <c r="F6" i="7"/>
  <c r="E6" i="7"/>
  <c r="E6" i="12" s="1"/>
  <c r="D6" i="7"/>
  <c r="D6" i="12" s="1"/>
  <c r="C6" i="7"/>
  <c r="C6" i="12" s="1"/>
  <c r="T5" i="7"/>
  <c r="T5" i="12" s="1"/>
  <c r="Q5" i="7"/>
  <c r="Q5" i="12" s="1"/>
  <c r="P5" i="7"/>
  <c r="P5" i="12" s="1"/>
  <c r="O5" i="7"/>
  <c r="O5" i="12" s="1"/>
  <c r="N5" i="7"/>
  <c r="M5" i="7"/>
  <c r="M5" i="12" s="1"/>
  <c r="L5" i="7"/>
  <c r="L5" i="12" s="1"/>
  <c r="K5" i="7"/>
  <c r="K5" i="12" s="1"/>
  <c r="J5" i="7"/>
  <c r="J5" i="12" s="1"/>
  <c r="I5" i="7"/>
  <c r="I5" i="12" s="1"/>
  <c r="H5" i="7"/>
  <c r="H5" i="12" s="1"/>
  <c r="F5" i="7"/>
  <c r="E5" i="7"/>
  <c r="E5" i="12" s="1"/>
  <c r="D5" i="7"/>
  <c r="D5" i="12" s="1"/>
  <c r="C5" i="7"/>
  <c r="C5" i="12" s="1"/>
  <c r="T4" i="7"/>
  <c r="Q4" i="7"/>
  <c r="P4" i="7"/>
  <c r="P4" i="12" s="1"/>
  <c r="O4" i="7"/>
  <c r="O4" i="12" s="1"/>
  <c r="N4" i="7"/>
  <c r="M4" i="7"/>
  <c r="M4" i="12" s="1"/>
  <c r="L4" i="7"/>
  <c r="L4" i="12" s="1"/>
  <c r="K4" i="7"/>
  <c r="K4" i="12" s="1"/>
  <c r="J4" i="7"/>
  <c r="J4" i="12" s="1"/>
  <c r="I4" i="7"/>
  <c r="I4" i="12" s="1"/>
  <c r="H4" i="7"/>
  <c r="H4" i="12" s="1"/>
  <c r="F4" i="7"/>
  <c r="E4" i="7"/>
  <c r="E4" i="12" s="1"/>
  <c r="D4" i="7"/>
  <c r="D4" i="12" s="1"/>
  <c r="C4" i="7"/>
  <c r="C4" i="12" s="1"/>
  <c r="T3" i="7"/>
  <c r="Q3" i="7"/>
  <c r="P3" i="7"/>
  <c r="O3" i="12" s="1"/>
  <c r="O3" i="7"/>
  <c r="N3" i="7"/>
  <c r="M3" i="7"/>
  <c r="L3" i="7"/>
  <c r="K3" i="12" s="1"/>
  <c r="K3" i="7"/>
  <c r="J3" i="7"/>
  <c r="I3" i="7"/>
  <c r="H3" i="7"/>
  <c r="G3" i="12" s="1"/>
  <c r="F3" i="7"/>
  <c r="E3" i="7"/>
  <c r="D3" i="7"/>
  <c r="C3" i="7"/>
  <c r="C3" i="12" s="1"/>
  <c r="T2" i="7"/>
  <c r="Q2" i="7"/>
  <c r="P2" i="7"/>
  <c r="O2" i="12" s="1"/>
  <c r="O2" i="7"/>
  <c r="N2" i="7"/>
  <c r="M2" i="7"/>
  <c r="L2" i="7"/>
  <c r="K2" i="12" s="1"/>
  <c r="K2" i="7"/>
  <c r="J2" i="7"/>
  <c r="I2" i="7"/>
  <c r="H2" i="7"/>
  <c r="G2" i="12" s="1"/>
  <c r="F2" i="7"/>
  <c r="E2" i="7"/>
  <c r="D2" i="7"/>
  <c r="C2" i="7"/>
  <c r="C2" i="12" s="1"/>
  <c r="U53" i="12" l="1"/>
  <c r="U63" i="12"/>
  <c r="T63" i="12"/>
  <c r="U71" i="12"/>
  <c r="U2" i="12"/>
  <c r="U27" i="12"/>
  <c r="H8" i="10"/>
  <c r="U104" i="12"/>
  <c r="U106" i="12"/>
  <c r="U108" i="12"/>
  <c r="U110" i="12"/>
  <c r="U112" i="12"/>
  <c r="U114" i="12"/>
  <c r="U116" i="12"/>
  <c r="U118" i="12"/>
  <c r="U120" i="12"/>
  <c r="U105" i="12"/>
  <c r="U107" i="12"/>
  <c r="U109" i="12"/>
  <c r="U111" i="12"/>
  <c r="U113" i="12"/>
  <c r="U115" i="12"/>
  <c r="U117" i="12"/>
  <c r="U119" i="12"/>
  <c r="U103" i="12"/>
  <c r="U92" i="12"/>
  <c r="U93" i="12"/>
  <c r="U94" i="12"/>
  <c r="U87" i="12"/>
  <c r="U88" i="12"/>
  <c r="L26" i="5"/>
  <c r="H7" i="10"/>
  <c r="U45" i="12"/>
  <c r="U44" i="12"/>
  <c r="U46" i="12"/>
  <c r="U29" i="12"/>
  <c r="U42" i="12"/>
  <c r="U76" i="12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K26" i="5"/>
  <c r="K22" i="5"/>
  <c r="K18" i="5"/>
  <c r="K14" i="5"/>
  <c r="K10" i="5"/>
  <c r="K6" i="5"/>
  <c r="K23" i="5"/>
  <c r="K19" i="5"/>
  <c r="K15" i="5"/>
  <c r="K11" i="5"/>
  <c r="K7" i="5"/>
  <c r="K3" i="5"/>
  <c r="K24" i="5"/>
  <c r="K20" i="5"/>
  <c r="K16" i="5"/>
  <c r="K12" i="5"/>
  <c r="K8" i="5"/>
  <c r="K4" i="5"/>
  <c r="K25" i="5"/>
  <c r="K21" i="5"/>
  <c r="K17" i="5"/>
  <c r="K13" i="5"/>
  <c r="K9" i="5"/>
  <c r="K5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N3" i="5"/>
  <c r="Q26" i="5"/>
  <c r="W26" i="5" s="1"/>
  <c r="Q25" i="5"/>
  <c r="W25" i="5" s="1"/>
  <c r="Q24" i="5"/>
  <c r="W24" i="5" s="1"/>
  <c r="Q23" i="5"/>
  <c r="W23" i="5" s="1"/>
  <c r="Q22" i="5"/>
  <c r="W22" i="5" s="1"/>
  <c r="Q21" i="5"/>
  <c r="W21" i="5" s="1"/>
  <c r="Q20" i="5"/>
  <c r="W20" i="5" s="1"/>
  <c r="Q19" i="5"/>
  <c r="W19" i="5" s="1"/>
  <c r="Q18" i="5"/>
  <c r="W18" i="5" s="1"/>
  <c r="Q17" i="5"/>
  <c r="W17" i="5" s="1"/>
  <c r="Q16" i="5"/>
  <c r="W16" i="5" s="1"/>
  <c r="Q15" i="5"/>
  <c r="W15" i="5" s="1"/>
  <c r="Q14" i="5"/>
  <c r="W14" i="5" s="1"/>
  <c r="Q13" i="5"/>
  <c r="W13" i="5" s="1"/>
  <c r="Q12" i="5"/>
  <c r="W12" i="5" s="1"/>
  <c r="Q11" i="5"/>
  <c r="W11" i="5" s="1"/>
  <c r="Q10" i="5"/>
  <c r="W10" i="5" s="1"/>
  <c r="Q9" i="5"/>
  <c r="Q8" i="5"/>
  <c r="W8" i="5" s="1"/>
  <c r="Q7" i="5"/>
  <c r="W7" i="5" s="1"/>
  <c r="Q6" i="5"/>
  <c r="W6" i="5" s="1"/>
  <c r="Q5" i="5"/>
  <c r="W5" i="5" s="1"/>
  <c r="Q4" i="5"/>
  <c r="W4" i="5" s="1"/>
  <c r="Q3" i="5"/>
  <c r="W3" i="5" s="1"/>
  <c r="O3" i="5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L3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U7" i="12"/>
  <c r="B16" i="5"/>
  <c r="B12" i="5"/>
  <c r="B8" i="5"/>
  <c r="B4" i="5"/>
  <c r="B17" i="5"/>
  <c r="B13" i="5"/>
  <c r="B7" i="5"/>
  <c r="B26" i="5"/>
  <c r="B24" i="5"/>
  <c r="B22" i="5"/>
  <c r="B20" i="5"/>
  <c r="B18" i="5"/>
  <c r="B14" i="5"/>
  <c r="B10" i="5"/>
  <c r="B6" i="5"/>
  <c r="B19" i="5"/>
  <c r="B11" i="5"/>
  <c r="B5" i="5"/>
  <c r="B25" i="5"/>
  <c r="B23" i="5"/>
  <c r="B21" i="5"/>
  <c r="B15" i="5"/>
  <c r="B9" i="5"/>
  <c r="B3" i="5"/>
  <c r="U77" i="12"/>
  <c r="U36" i="12"/>
  <c r="U61" i="12"/>
  <c r="U89" i="12"/>
  <c r="U62" i="12"/>
  <c r="U8" i="12"/>
  <c r="U20" i="12"/>
  <c r="U25" i="12"/>
  <c r="U37" i="12"/>
  <c r="U59" i="12"/>
  <c r="AI21" i="7"/>
  <c r="U21" i="12"/>
  <c r="AS23" i="7"/>
  <c r="U23" i="12"/>
  <c r="U26" i="12"/>
  <c r="U72" i="12"/>
  <c r="U73" i="12"/>
  <c r="U74" i="12"/>
  <c r="U75" i="12"/>
  <c r="U3" i="12"/>
  <c r="U6" i="12"/>
  <c r="U41" i="12"/>
  <c r="U57" i="12"/>
  <c r="U90" i="12"/>
  <c r="U91" i="12"/>
  <c r="U39" i="12"/>
  <c r="U55" i="12"/>
  <c r="U4" i="12"/>
  <c r="U5" i="12"/>
  <c r="U9" i="12"/>
  <c r="U19" i="12"/>
  <c r="U22" i="12"/>
  <c r="U24" i="12"/>
  <c r="U38" i="12"/>
  <c r="U40" i="12"/>
  <c r="U56" i="12"/>
  <c r="U58" i="12"/>
  <c r="U60" i="12"/>
  <c r="H5" i="10"/>
  <c r="H9" i="10"/>
  <c r="H14" i="10"/>
  <c r="H13" i="10"/>
  <c r="H21" i="10"/>
  <c r="H16" i="10"/>
  <c r="H4" i="10"/>
  <c r="H12" i="10"/>
  <c r="AN22" i="7"/>
  <c r="H20" i="10"/>
  <c r="H15" i="10"/>
  <c r="H19" i="10"/>
  <c r="H22" i="10"/>
  <c r="H11" i="10"/>
  <c r="H6" i="10"/>
  <c r="H17" i="10"/>
  <c r="H10" i="10"/>
  <c r="H18" i="10"/>
  <c r="C14" i="9"/>
  <c r="AQ7" i="7"/>
  <c r="AM7" i="7"/>
  <c r="AI7" i="7"/>
  <c r="AE7" i="7"/>
  <c r="AA7" i="7"/>
  <c r="AT7" i="7"/>
  <c r="AP7" i="7"/>
  <c r="AL7" i="7"/>
  <c r="AH7" i="7"/>
  <c r="AD7" i="7"/>
  <c r="Z7" i="7"/>
  <c r="AS7" i="7"/>
  <c r="AO7" i="7"/>
  <c r="AK7" i="7"/>
  <c r="AG7" i="7"/>
  <c r="AC7" i="7"/>
  <c r="Y7" i="7"/>
  <c r="AR7" i="7"/>
  <c r="AN7" i="7"/>
  <c r="AJ7" i="7"/>
  <c r="AF7" i="7"/>
  <c r="AB7" i="7"/>
  <c r="X7" i="7"/>
  <c r="AT6" i="7"/>
  <c r="AP6" i="7"/>
  <c r="AL6" i="7"/>
  <c r="AH6" i="7"/>
  <c r="AD6" i="7"/>
  <c r="Z6" i="7"/>
  <c r="AS6" i="7"/>
  <c r="AO6" i="7"/>
  <c r="AK6" i="7"/>
  <c r="AG6" i="7"/>
  <c r="AC6" i="7"/>
  <c r="Y6" i="7"/>
  <c r="AR6" i="7"/>
  <c r="AN6" i="7"/>
  <c r="AJ6" i="7"/>
  <c r="AF6" i="7"/>
  <c r="AB6" i="7"/>
  <c r="X6" i="7"/>
  <c r="AQ6" i="7"/>
  <c r="AM6" i="7"/>
  <c r="AI6" i="7"/>
  <c r="AE6" i="7"/>
  <c r="AA6" i="7"/>
  <c r="AE14" i="7"/>
  <c r="Y14" i="7"/>
  <c r="AQ14" i="7"/>
  <c r="AS14" i="7"/>
  <c r="AR14" i="7"/>
  <c r="AK14" i="7"/>
  <c r="AA14" i="7"/>
  <c r="AO14" i="7"/>
  <c r="X14" i="7"/>
  <c r="AD14" i="7"/>
  <c r="AG14" i="7"/>
  <c r="AL14" i="7"/>
  <c r="AM14" i="7"/>
  <c r="Z14" i="7"/>
  <c r="AN14" i="7"/>
  <c r="AT14" i="7"/>
  <c r="AH14" i="7"/>
  <c r="AJ14" i="7"/>
  <c r="AP14" i="7"/>
  <c r="AC14" i="7"/>
  <c r="AB14" i="7"/>
  <c r="AF14" i="7"/>
  <c r="AI14" i="7"/>
  <c r="AI18" i="7"/>
  <c r="AC18" i="7"/>
  <c r="AB18" i="7"/>
  <c r="AQ18" i="7"/>
  <c r="AJ18" i="7"/>
  <c r="AP18" i="7"/>
  <c r="AE18" i="7"/>
  <c r="AS18" i="7"/>
  <c r="AR18" i="7"/>
  <c r="AF18" i="7"/>
  <c r="Y18" i="7"/>
  <c r="X18" i="7"/>
  <c r="AD18" i="7"/>
  <c r="AG18" i="7"/>
  <c r="AK18" i="7"/>
  <c r="AO18" i="7"/>
  <c r="AA18" i="7"/>
  <c r="AN18" i="7"/>
  <c r="AT18" i="7"/>
  <c r="AH18" i="7"/>
  <c r="AL18" i="7"/>
  <c r="Z18" i="7"/>
  <c r="AM18" i="7"/>
  <c r="AS27" i="7"/>
  <c r="AB27" i="7"/>
  <c r="Z27" i="7"/>
  <c r="AK27" i="7"/>
  <c r="AT27" i="7"/>
  <c r="AC27" i="7"/>
  <c r="AI27" i="7"/>
  <c r="AN27" i="7"/>
  <c r="AQ27" i="7"/>
  <c r="AL27" i="7"/>
  <c r="X27" i="7"/>
  <c r="AD27" i="7"/>
  <c r="AO27" i="7"/>
  <c r="AM27" i="7"/>
  <c r="AR27" i="7"/>
  <c r="AP27" i="7"/>
  <c r="Y27" i="7"/>
  <c r="AE27" i="7"/>
  <c r="AJ27" i="7"/>
  <c r="AG27" i="7"/>
  <c r="AH27" i="7"/>
  <c r="AA27" i="7"/>
  <c r="AF27" i="7"/>
  <c r="AA31" i="7"/>
  <c r="AO31" i="7"/>
  <c r="AC31" i="7"/>
  <c r="AB31" i="7"/>
  <c r="AT31" i="7"/>
  <c r="AH31" i="7"/>
  <c r="AL31" i="7"/>
  <c r="AS31" i="7"/>
  <c r="AR31" i="7"/>
  <c r="AQ31" i="7"/>
  <c r="AJ31" i="7"/>
  <c r="X31" i="7"/>
  <c r="Z31" i="7"/>
  <c r="AG31" i="7"/>
  <c r="AF31" i="7"/>
  <c r="AI31" i="7"/>
  <c r="AM31" i="7"/>
  <c r="Y31" i="7"/>
  <c r="AN31" i="7"/>
  <c r="AP31" i="7"/>
  <c r="AD31" i="7"/>
  <c r="AK31" i="7"/>
  <c r="AE31" i="7"/>
  <c r="AD35" i="7"/>
  <c r="AI35" i="7"/>
  <c r="AN35" i="7"/>
  <c r="AS35" i="7"/>
  <c r="AA35" i="7"/>
  <c r="AF35" i="7"/>
  <c r="AK35" i="7"/>
  <c r="AP35" i="7"/>
  <c r="X35" i="7"/>
  <c r="AC35" i="7"/>
  <c r="AH35" i="7"/>
  <c r="AM35" i="7"/>
  <c r="AR35" i="7"/>
  <c r="Z35" i="7"/>
  <c r="AE35" i="7"/>
  <c r="AJ35" i="7"/>
  <c r="AO35" i="7"/>
  <c r="AT35" i="7"/>
  <c r="AB35" i="7"/>
  <c r="AG35" i="7"/>
  <c r="AL35" i="7"/>
  <c r="AQ35" i="7"/>
  <c r="Y35" i="7"/>
  <c r="AT41" i="7"/>
  <c r="AP41" i="7"/>
  <c r="AL41" i="7"/>
  <c r="AH41" i="7"/>
  <c r="AD41" i="7"/>
  <c r="Z41" i="7"/>
  <c r="AS41" i="7"/>
  <c r="AO41" i="7"/>
  <c r="AK41" i="7"/>
  <c r="AG41" i="7"/>
  <c r="AC41" i="7"/>
  <c r="Y41" i="7"/>
  <c r="AR41" i="7"/>
  <c r="AN41" i="7"/>
  <c r="AJ41" i="7"/>
  <c r="AF41" i="7"/>
  <c r="AB41" i="7"/>
  <c r="X41" i="7"/>
  <c r="AQ41" i="7"/>
  <c r="AM41" i="7"/>
  <c r="AI41" i="7"/>
  <c r="AE41" i="7"/>
  <c r="AA41" i="7"/>
  <c r="AR43" i="7"/>
  <c r="AN43" i="7"/>
  <c r="AJ43" i="7"/>
  <c r="AF43" i="7"/>
  <c r="AB43" i="7"/>
  <c r="X43" i="7"/>
  <c r="AQ43" i="7"/>
  <c r="AM43" i="7"/>
  <c r="AI43" i="7"/>
  <c r="AE43" i="7"/>
  <c r="AA43" i="7"/>
  <c r="AT43" i="7"/>
  <c r="AP43" i="7"/>
  <c r="AL43" i="7"/>
  <c r="AH43" i="7"/>
  <c r="AD43" i="7"/>
  <c r="Z43" i="7"/>
  <c r="AS43" i="7"/>
  <c r="AO43" i="7"/>
  <c r="AK43" i="7"/>
  <c r="AG43" i="7"/>
  <c r="AC43" i="7"/>
  <c r="Y43" i="7"/>
  <c r="AL49" i="7"/>
  <c r="AQ49" i="7"/>
  <c r="Y49" i="7"/>
  <c r="AD49" i="7"/>
  <c r="AI49" i="7"/>
  <c r="AN49" i="7"/>
  <c r="AS49" i="7"/>
  <c r="AA49" i="7"/>
  <c r="AF49" i="7"/>
  <c r="AK49" i="7"/>
  <c r="AP49" i="7"/>
  <c r="X49" i="7"/>
  <c r="AC49" i="7"/>
  <c r="AH49" i="7"/>
  <c r="AM49" i="7"/>
  <c r="AR49" i="7"/>
  <c r="Z49" i="7"/>
  <c r="AE49" i="7"/>
  <c r="AJ49" i="7"/>
  <c r="AO49" i="7"/>
  <c r="AT49" i="7"/>
  <c r="AB49" i="7"/>
  <c r="AG49" i="7"/>
  <c r="AT53" i="7"/>
  <c r="AP53" i="7"/>
  <c r="AL53" i="7"/>
  <c r="AH53" i="7"/>
  <c r="AD53" i="7"/>
  <c r="Z53" i="7"/>
  <c r="AS53" i="7"/>
  <c r="AO53" i="7"/>
  <c r="AK53" i="7"/>
  <c r="AG53" i="7"/>
  <c r="AC53" i="7"/>
  <c r="Y53" i="7"/>
  <c r="AR53" i="7"/>
  <c r="AN53" i="7"/>
  <c r="AJ53" i="7"/>
  <c r="AF53" i="7"/>
  <c r="AB53" i="7"/>
  <c r="X53" i="7"/>
  <c r="AQ53" i="7"/>
  <c r="AM53" i="7"/>
  <c r="AI53" i="7"/>
  <c r="AE53" i="7"/>
  <c r="AA53" i="7"/>
  <c r="E23" i="9"/>
  <c r="E13" i="9"/>
  <c r="E6" i="9"/>
  <c r="E22" i="9"/>
  <c r="E4" i="9"/>
  <c r="E3" i="9"/>
  <c r="E19" i="9"/>
  <c r="E12" i="9"/>
  <c r="E17" i="9"/>
  <c r="E10" i="9"/>
  <c r="E26" i="9"/>
  <c r="E24" i="9"/>
  <c r="E7" i="9"/>
  <c r="E20" i="9"/>
  <c r="E5" i="9"/>
  <c r="E21" i="9"/>
  <c r="E8" i="9"/>
  <c r="E14" i="9"/>
  <c r="E11" i="9"/>
  <c r="E9" i="9"/>
  <c r="E25" i="9"/>
  <c r="E16" i="9"/>
  <c r="E18" i="9"/>
  <c r="E15" i="9"/>
  <c r="AQ57" i="7"/>
  <c r="AR57" i="7"/>
  <c r="Y57" i="7"/>
  <c r="AO57" i="7"/>
  <c r="AF57" i="7"/>
  <c r="AH57" i="7"/>
  <c r="AA57" i="7"/>
  <c r="AC57" i="7"/>
  <c r="AS57" i="7"/>
  <c r="AN57" i="7"/>
  <c r="AL57" i="7"/>
  <c r="AE57" i="7"/>
  <c r="AG57" i="7"/>
  <c r="Z57" i="7"/>
  <c r="AP57" i="7"/>
  <c r="X57" i="7"/>
  <c r="AI57" i="7"/>
  <c r="AB57" i="7"/>
  <c r="AK57" i="7"/>
  <c r="AD57" i="7"/>
  <c r="AT57" i="7"/>
  <c r="AJ57" i="7"/>
  <c r="AM57" i="7"/>
  <c r="AO61" i="7"/>
  <c r="AT61" i="7"/>
  <c r="AB61" i="7"/>
  <c r="AG61" i="7"/>
  <c r="AL61" i="7"/>
  <c r="AQ61" i="7"/>
  <c r="Y61" i="7"/>
  <c r="AD61" i="7"/>
  <c r="AI61" i="7"/>
  <c r="AN61" i="7"/>
  <c r="AS61" i="7"/>
  <c r="AA61" i="7"/>
  <c r="AF61" i="7"/>
  <c r="AK61" i="7"/>
  <c r="AP61" i="7"/>
  <c r="X61" i="7"/>
  <c r="AC61" i="7"/>
  <c r="AH61" i="7"/>
  <c r="AM61" i="7"/>
  <c r="AR61" i="7"/>
  <c r="Z61" i="7"/>
  <c r="AE61" i="7"/>
  <c r="AJ61" i="7"/>
  <c r="AK65" i="7"/>
  <c r="AP65" i="7"/>
  <c r="X65" i="7"/>
  <c r="AC65" i="7"/>
  <c r="AH65" i="7"/>
  <c r="AM65" i="7"/>
  <c r="AR65" i="7"/>
  <c r="Z65" i="7"/>
  <c r="AE65" i="7"/>
  <c r="AJ65" i="7"/>
  <c r="AO65" i="7"/>
  <c r="AT65" i="7"/>
  <c r="AB65" i="7"/>
  <c r="AG65" i="7"/>
  <c r="AL65" i="7"/>
  <c r="AQ65" i="7"/>
  <c r="Y65" i="7"/>
  <c r="AD65" i="7"/>
  <c r="AI65" i="7"/>
  <c r="AN65" i="7"/>
  <c r="AS65" i="7"/>
  <c r="AA65" i="7"/>
  <c r="AF65" i="7"/>
  <c r="AM69" i="7"/>
  <c r="AR69" i="7"/>
  <c r="Z69" i="7"/>
  <c r="AE69" i="7"/>
  <c r="AJ69" i="7"/>
  <c r="AO69" i="7"/>
  <c r="AT69" i="7"/>
  <c r="AB69" i="7"/>
  <c r="AG69" i="7"/>
  <c r="AL69" i="7"/>
  <c r="AQ69" i="7"/>
  <c r="Y69" i="7"/>
  <c r="AD69" i="7"/>
  <c r="AI69" i="7"/>
  <c r="AN69" i="7"/>
  <c r="AS69" i="7"/>
  <c r="AA69" i="7"/>
  <c r="AF69" i="7"/>
  <c r="AK69" i="7"/>
  <c r="AP69" i="7"/>
  <c r="X69" i="7"/>
  <c r="AC69" i="7"/>
  <c r="AH69" i="7"/>
  <c r="AR76" i="7"/>
  <c r="AN76" i="7"/>
  <c r="AJ76" i="7"/>
  <c r="AF76" i="7"/>
  <c r="AB76" i="7"/>
  <c r="X76" i="7"/>
  <c r="AQ76" i="7"/>
  <c r="AM76" i="7"/>
  <c r="AI76" i="7"/>
  <c r="AE76" i="7"/>
  <c r="AA76" i="7"/>
  <c r="AT76" i="7"/>
  <c r="AP76" i="7"/>
  <c r="AL76" i="7"/>
  <c r="AH76" i="7"/>
  <c r="AD76" i="7"/>
  <c r="Z76" i="7"/>
  <c r="AS76" i="7"/>
  <c r="AO76" i="7"/>
  <c r="AK76" i="7"/>
  <c r="AG76" i="7"/>
  <c r="AC76" i="7"/>
  <c r="Y76" i="7"/>
  <c r="AB80" i="7"/>
  <c r="AG80" i="7"/>
  <c r="AL80" i="7"/>
  <c r="AQ80" i="7"/>
  <c r="Y80" i="7"/>
  <c r="AD80" i="7"/>
  <c r="AI80" i="7"/>
  <c r="AN80" i="7"/>
  <c r="AS80" i="7"/>
  <c r="AA80" i="7"/>
  <c r="AF80" i="7"/>
  <c r="AK80" i="7"/>
  <c r="AP80" i="7"/>
  <c r="X80" i="7"/>
  <c r="AC80" i="7"/>
  <c r="AH80" i="7"/>
  <c r="AM80" i="7"/>
  <c r="AR80" i="7"/>
  <c r="Z80" i="7"/>
  <c r="AE80" i="7"/>
  <c r="AJ80" i="7"/>
  <c r="AO80" i="7"/>
  <c r="AT80" i="7"/>
  <c r="AF84" i="7"/>
  <c r="AK84" i="7"/>
  <c r="AT84" i="7"/>
  <c r="X84" i="7"/>
  <c r="AC84" i="7"/>
  <c r="AP84" i="7"/>
  <c r="AM84" i="7"/>
  <c r="AR84" i="7"/>
  <c r="AL84" i="7"/>
  <c r="AE84" i="7"/>
  <c r="AJ84" i="7"/>
  <c r="AO84" i="7"/>
  <c r="AH84" i="7"/>
  <c r="AB84" i="7"/>
  <c r="AG84" i="7"/>
  <c r="AD84" i="7"/>
  <c r="AQ84" i="7"/>
  <c r="Y84" i="7"/>
  <c r="Z84" i="7"/>
  <c r="AI84" i="7"/>
  <c r="AN84" i="7"/>
  <c r="AS84" i="7"/>
  <c r="AA84" i="7"/>
  <c r="AR21" i="7"/>
  <c r="C7" i="9"/>
  <c r="C13" i="9"/>
  <c r="C19" i="9"/>
  <c r="C23" i="9"/>
  <c r="AF21" i="7"/>
  <c r="C6" i="9"/>
  <c r="AD21" i="7"/>
  <c r="AT21" i="7"/>
  <c r="AK21" i="7"/>
  <c r="AM21" i="7"/>
  <c r="Z22" i="7"/>
  <c r="AP22" i="7"/>
  <c r="AA22" i="7"/>
  <c r="AQ22" i="7"/>
  <c r="AB22" i="7"/>
  <c r="AR22" i="7"/>
  <c r="AE23" i="7"/>
  <c r="Z23" i="7"/>
  <c r="AF23" i="7"/>
  <c r="AD23" i="7"/>
  <c r="AG23" i="7"/>
  <c r="AQ3" i="7"/>
  <c r="AM3" i="7"/>
  <c r="AI3" i="7"/>
  <c r="AE3" i="7"/>
  <c r="AA3" i="7"/>
  <c r="AT3" i="7"/>
  <c r="AP3" i="7"/>
  <c r="AL3" i="7"/>
  <c r="AH3" i="7"/>
  <c r="AD3" i="7"/>
  <c r="Z3" i="7"/>
  <c r="AS3" i="7"/>
  <c r="AO3" i="7"/>
  <c r="AK3" i="7"/>
  <c r="AG3" i="7"/>
  <c r="AC3" i="7"/>
  <c r="Y3" i="7"/>
  <c r="AR3" i="7"/>
  <c r="AN3" i="7"/>
  <c r="AJ3" i="7"/>
  <c r="AF3" i="7"/>
  <c r="AB3" i="7"/>
  <c r="X3" i="7"/>
  <c r="AS9" i="7"/>
  <c r="AO9" i="7"/>
  <c r="AK9" i="7"/>
  <c r="AG9" i="7"/>
  <c r="AC9" i="7"/>
  <c r="Y9" i="7"/>
  <c r="AR9" i="7"/>
  <c r="AN9" i="7"/>
  <c r="AJ9" i="7"/>
  <c r="AF9" i="7"/>
  <c r="AB9" i="7"/>
  <c r="X9" i="7"/>
  <c r="AQ9" i="7"/>
  <c r="AM9" i="7"/>
  <c r="AI9" i="7"/>
  <c r="AE9" i="7"/>
  <c r="AA9" i="7"/>
  <c r="AT9" i="7"/>
  <c r="AP9" i="7"/>
  <c r="AL9" i="7"/>
  <c r="AH9" i="7"/>
  <c r="AD9" i="7"/>
  <c r="Z9" i="7"/>
  <c r="AS15" i="7"/>
  <c r="AL15" i="7"/>
  <c r="Z15" i="7"/>
  <c r="Y15" i="7"/>
  <c r="AE15" i="7"/>
  <c r="AJ15" i="7"/>
  <c r="X15" i="7"/>
  <c r="AB15" i="7"/>
  <c r="AH15" i="7"/>
  <c r="AM15" i="7"/>
  <c r="AP15" i="7"/>
  <c r="AO15" i="7"/>
  <c r="AI15" i="7"/>
  <c r="AR15" i="7"/>
  <c r="AA15" i="7"/>
  <c r="AD15" i="7"/>
  <c r="AN15" i="7"/>
  <c r="AC15" i="7"/>
  <c r="AG15" i="7"/>
  <c r="AK15" i="7"/>
  <c r="AQ15" i="7"/>
  <c r="AT15" i="7"/>
  <c r="AF15" i="7"/>
  <c r="AR19" i="7"/>
  <c r="AN19" i="7"/>
  <c r="AJ19" i="7"/>
  <c r="AF19" i="7"/>
  <c r="AB19" i="7"/>
  <c r="X19" i="7"/>
  <c r="AQ19" i="7"/>
  <c r="AM19" i="7"/>
  <c r="AI19" i="7"/>
  <c r="AE19" i="7"/>
  <c r="AA19" i="7"/>
  <c r="AT19" i="7"/>
  <c r="AP19" i="7"/>
  <c r="AL19" i="7"/>
  <c r="AH19" i="7"/>
  <c r="AD19" i="7"/>
  <c r="Z19" i="7"/>
  <c r="AS19" i="7"/>
  <c r="AO19" i="7"/>
  <c r="AK19" i="7"/>
  <c r="AG19" i="7"/>
  <c r="AC19" i="7"/>
  <c r="Y19" i="7"/>
  <c r="AT24" i="7"/>
  <c r="AP24" i="7"/>
  <c r="AL24" i="7"/>
  <c r="AH24" i="7"/>
  <c r="AD24" i="7"/>
  <c r="Z24" i="7"/>
  <c r="AS24" i="7"/>
  <c r="AO24" i="7"/>
  <c r="AK24" i="7"/>
  <c r="AG24" i="7"/>
  <c r="AC24" i="7"/>
  <c r="Y24" i="7"/>
  <c r="AR24" i="7"/>
  <c r="AN24" i="7"/>
  <c r="AJ24" i="7"/>
  <c r="AF24" i="7"/>
  <c r="AB24" i="7"/>
  <c r="X24" i="7"/>
  <c r="AQ24" i="7"/>
  <c r="AM24" i="7"/>
  <c r="AI24" i="7"/>
  <c r="AE24" i="7"/>
  <c r="AA24" i="7"/>
  <c r="AM28" i="7"/>
  <c r="AF28" i="7"/>
  <c r="AG28" i="7"/>
  <c r="AE28" i="7"/>
  <c r="AH28" i="7"/>
  <c r="AS28" i="7"/>
  <c r="AQ28" i="7"/>
  <c r="AJ28" i="7"/>
  <c r="AK28" i="7"/>
  <c r="AI28" i="7"/>
  <c r="AB28" i="7"/>
  <c r="AT28" i="7"/>
  <c r="AC28" i="7"/>
  <c r="AL28" i="7"/>
  <c r="AD28" i="7"/>
  <c r="AR28" i="7"/>
  <c r="AA28" i="7"/>
  <c r="AN28" i="7"/>
  <c r="AO28" i="7"/>
  <c r="X28" i="7"/>
  <c r="AP28" i="7"/>
  <c r="Y28" i="7"/>
  <c r="Z28" i="7"/>
  <c r="AJ32" i="7"/>
  <c r="AN32" i="7"/>
  <c r="AF32" i="7"/>
  <c r="X32" i="7"/>
  <c r="AE32" i="7"/>
  <c r="AI32" i="7"/>
  <c r="AM32" i="7"/>
  <c r="AT32" i="7"/>
  <c r="AC32" i="7"/>
  <c r="AR32" i="7"/>
  <c r="AK32" i="7"/>
  <c r="Y32" i="7"/>
  <c r="AA32" i="7"/>
  <c r="AS32" i="7"/>
  <c r="AG32" i="7"/>
  <c r="Z32" i="7"/>
  <c r="AO32" i="7"/>
  <c r="AQ32" i="7"/>
  <c r="AB32" i="7"/>
  <c r="AH32" i="7"/>
  <c r="AL32" i="7"/>
  <c r="AP32" i="7"/>
  <c r="AD32" i="7"/>
  <c r="D25" i="9"/>
  <c r="D21" i="9"/>
  <c r="D17" i="9"/>
  <c r="D13" i="9"/>
  <c r="D9" i="9"/>
  <c r="D5" i="9"/>
  <c r="D26" i="9"/>
  <c r="D22" i="9"/>
  <c r="D18" i="9"/>
  <c r="D14" i="9"/>
  <c r="D10" i="9"/>
  <c r="D6" i="9"/>
  <c r="D23" i="9"/>
  <c r="D19" i="9"/>
  <c r="D15" i="9"/>
  <c r="D11" i="9"/>
  <c r="D7" i="9"/>
  <c r="D3" i="9"/>
  <c r="D20" i="9"/>
  <c r="D4" i="9"/>
  <c r="D24" i="9"/>
  <c r="D8" i="9"/>
  <c r="D12" i="9"/>
  <c r="D16" i="9"/>
  <c r="AS36" i="7"/>
  <c r="AO36" i="7"/>
  <c r="AK36" i="7"/>
  <c r="AG36" i="7"/>
  <c r="AC36" i="7"/>
  <c r="Y36" i="7"/>
  <c r="AR36" i="7"/>
  <c r="AN36" i="7"/>
  <c r="AJ36" i="7"/>
  <c r="AF36" i="7"/>
  <c r="AB36" i="7"/>
  <c r="X36" i="7"/>
  <c r="AQ36" i="7"/>
  <c r="AM36" i="7"/>
  <c r="AI36" i="7"/>
  <c r="AE36" i="7"/>
  <c r="AA36" i="7"/>
  <c r="AT36" i="7"/>
  <c r="AP36" i="7"/>
  <c r="AL36" i="7"/>
  <c r="AH36" i="7"/>
  <c r="AD36" i="7"/>
  <c r="Z36" i="7"/>
  <c r="AS40" i="7"/>
  <c r="AO40" i="7"/>
  <c r="AK40" i="7"/>
  <c r="AG40" i="7"/>
  <c r="AC40" i="7"/>
  <c r="Y40" i="7"/>
  <c r="AR40" i="7"/>
  <c r="AN40" i="7"/>
  <c r="AJ40" i="7"/>
  <c r="AF40" i="7"/>
  <c r="AB40" i="7"/>
  <c r="X40" i="7"/>
  <c r="AQ40" i="7"/>
  <c r="AM40" i="7"/>
  <c r="AI40" i="7"/>
  <c r="AE40" i="7"/>
  <c r="AA40" i="7"/>
  <c r="AT40" i="7"/>
  <c r="AP40" i="7"/>
  <c r="AL40" i="7"/>
  <c r="AH40" i="7"/>
  <c r="AD40" i="7"/>
  <c r="Z40" i="7"/>
  <c r="AQ42" i="7"/>
  <c r="AM42" i="7"/>
  <c r="AI42" i="7"/>
  <c r="AE42" i="7"/>
  <c r="AA42" i="7"/>
  <c r="AT42" i="7"/>
  <c r="AP42" i="7"/>
  <c r="AL42" i="7"/>
  <c r="AH42" i="7"/>
  <c r="AD42" i="7"/>
  <c r="Z42" i="7"/>
  <c r="AS42" i="7"/>
  <c r="AO42" i="7"/>
  <c r="AK42" i="7"/>
  <c r="AG42" i="7"/>
  <c r="AC42" i="7"/>
  <c r="Y42" i="7"/>
  <c r="AR42" i="7"/>
  <c r="AN42" i="7"/>
  <c r="AJ42" i="7"/>
  <c r="AF42" i="7"/>
  <c r="AB42" i="7"/>
  <c r="X42" i="7"/>
  <c r="AM46" i="7"/>
  <c r="AI46" i="7"/>
  <c r="AQ46" i="7"/>
  <c r="X46" i="7"/>
  <c r="AT46" i="7"/>
  <c r="AP46" i="7"/>
  <c r="AA46" i="7"/>
  <c r="AN46" i="7"/>
  <c r="AJ46" i="7"/>
  <c r="AD46" i="7"/>
  <c r="Z46" i="7"/>
  <c r="AH46" i="7"/>
  <c r="AG46" i="7"/>
  <c r="AC46" i="7"/>
  <c r="AK46" i="7"/>
  <c r="AE46" i="7"/>
  <c r="AO46" i="7"/>
  <c r="AR46" i="7"/>
  <c r="AL46" i="7"/>
  <c r="AS46" i="7"/>
  <c r="AF46" i="7"/>
  <c r="AB46" i="7"/>
  <c r="Y46" i="7"/>
  <c r="AF50" i="7"/>
  <c r="AA50" i="7"/>
  <c r="AC50" i="7"/>
  <c r="AM50" i="7"/>
  <c r="Y50" i="7"/>
  <c r="AQ50" i="7"/>
  <c r="AS50" i="7"/>
  <c r="AO50" i="7"/>
  <c r="AL50" i="7"/>
  <c r="AH50" i="7"/>
  <c r="AJ50" i="7"/>
  <c r="AE50" i="7"/>
  <c r="Z50" i="7"/>
  <c r="AD50" i="7"/>
  <c r="X50" i="7"/>
  <c r="AP50" i="7"/>
  <c r="AB50" i="7"/>
  <c r="AT50" i="7"/>
  <c r="AN50" i="7"/>
  <c r="AI50" i="7"/>
  <c r="AR50" i="7"/>
  <c r="AG50" i="7"/>
  <c r="AK50" i="7"/>
  <c r="AQ54" i="7"/>
  <c r="AM54" i="7"/>
  <c r="AI54" i="7"/>
  <c r="AE54" i="7"/>
  <c r="AA54" i="7"/>
  <c r="AT54" i="7"/>
  <c r="AP54" i="7"/>
  <c r="AL54" i="7"/>
  <c r="AH54" i="7"/>
  <c r="AD54" i="7"/>
  <c r="Z54" i="7"/>
  <c r="AS54" i="7"/>
  <c r="AO54" i="7"/>
  <c r="AK54" i="7"/>
  <c r="AG54" i="7"/>
  <c r="AC54" i="7"/>
  <c r="Y54" i="7"/>
  <c r="AR54" i="7"/>
  <c r="AN54" i="7"/>
  <c r="AJ54" i="7"/>
  <c r="AF54" i="7"/>
  <c r="AB54" i="7"/>
  <c r="X54" i="7"/>
  <c r="AG56" i="7"/>
  <c r="AR56" i="7"/>
  <c r="Y56" i="7"/>
  <c r="AD56" i="7"/>
  <c r="AT56" i="7"/>
  <c r="AE56" i="7"/>
  <c r="X56" i="7"/>
  <c r="AN56" i="7"/>
  <c r="AO56" i="7"/>
  <c r="AH56" i="7"/>
  <c r="AI56" i="7"/>
  <c r="AB56" i="7"/>
  <c r="AC56" i="7"/>
  <c r="AL56" i="7"/>
  <c r="AM56" i="7"/>
  <c r="AF56" i="7"/>
  <c r="AK56" i="7"/>
  <c r="AS56" i="7"/>
  <c r="Z56" i="7"/>
  <c r="AP56" i="7"/>
  <c r="AA56" i="7"/>
  <c r="AQ56" i="7"/>
  <c r="AJ56" i="7"/>
  <c r="AS60" i="7"/>
  <c r="AO60" i="7"/>
  <c r="AK60" i="7"/>
  <c r="AG60" i="7"/>
  <c r="AC60" i="7"/>
  <c r="Y60" i="7"/>
  <c r="AR60" i="7"/>
  <c r="AN60" i="7"/>
  <c r="AJ60" i="7"/>
  <c r="AF60" i="7"/>
  <c r="AB60" i="7"/>
  <c r="X60" i="7"/>
  <c r="AQ60" i="7"/>
  <c r="AM60" i="7"/>
  <c r="AI60" i="7"/>
  <c r="AE60" i="7"/>
  <c r="AA60" i="7"/>
  <c r="AT60" i="7"/>
  <c r="AP60" i="7"/>
  <c r="AL60" i="7"/>
  <c r="AH60" i="7"/>
  <c r="AD60" i="7"/>
  <c r="Z60" i="7"/>
  <c r="AK62" i="7"/>
  <c r="AH62" i="7"/>
  <c r="AI62" i="7"/>
  <c r="AD62" i="7"/>
  <c r="AF62" i="7"/>
  <c r="AA62" i="7"/>
  <c r="AB62" i="7"/>
  <c r="AT62" i="7"/>
  <c r="Y62" i="7"/>
  <c r="AQ62" i="7"/>
  <c r="AR62" i="7"/>
  <c r="AM62" i="7"/>
  <c r="AO62" i="7"/>
  <c r="AJ62" i="7"/>
  <c r="AE62" i="7"/>
  <c r="AL62" i="7"/>
  <c r="X62" i="7"/>
  <c r="AP62" i="7"/>
  <c r="AN62" i="7"/>
  <c r="AC62" i="7"/>
  <c r="AG62" i="7"/>
  <c r="AS62" i="7"/>
  <c r="Z62" i="7"/>
  <c r="AE66" i="7"/>
  <c r="X66" i="7"/>
  <c r="AP66" i="7"/>
  <c r="AR66" i="7"/>
  <c r="AM66" i="7"/>
  <c r="AH66" i="7"/>
  <c r="AN66" i="7"/>
  <c r="AI66" i="7"/>
  <c r="AK66" i="7"/>
  <c r="AF66" i="7"/>
  <c r="AA66" i="7"/>
  <c r="AG66" i="7"/>
  <c r="AD66" i="7"/>
  <c r="Z66" i="7"/>
  <c r="AB66" i="7"/>
  <c r="AT66" i="7"/>
  <c r="AO66" i="7"/>
  <c r="Y66" i="7"/>
  <c r="AJ66" i="7"/>
  <c r="AQ66" i="7"/>
  <c r="AC66" i="7"/>
  <c r="AS66" i="7"/>
  <c r="AL66" i="7"/>
  <c r="F26" i="9"/>
  <c r="F22" i="9"/>
  <c r="F18" i="9"/>
  <c r="F14" i="9"/>
  <c r="F10" i="9"/>
  <c r="F6" i="9"/>
  <c r="F23" i="9"/>
  <c r="F19" i="9"/>
  <c r="F15" i="9"/>
  <c r="F11" i="9"/>
  <c r="F7" i="9"/>
  <c r="F3" i="9"/>
  <c r="F24" i="9"/>
  <c r="F20" i="9"/>
  <c r="F16" i="9"/>
  <c r="F12" i="9"/>
  <c r="F8" i="9"/>
  <c r="F4" i="9"/>
  <c r="F25" i="9"/>
  <c r="F9" i="9"/>
  <c r="F13" i="9"/>
  <c r="F17" i="9"/>
  <c r="F21" i="9"/>
  <c r="F5" i="9"/>
  <c r="AT70" i="7"/>
  <c r="AP70" i="7"/>
  <c r="AL70" i="7"/>
  <c r="AH70" i="7"/>
  <c r="AD70" i="7"/>
  <c r="Z70" i="7"/>
  <c r="AS70" i="7"/>
  <c r="AO70" i="7"/>
  <c r="AK70" i="7"/>
  <c r="AG70" i="7"/>
  <c r="AC70" i="7"/>
  <c r="Y70" i="7"/>
  <c r="AR70" i="7"/>
  <c r="AN70" i="7"/>
  <c r="AJ70" i="7"/>
  <c r="AF70" i="7"/>
  <c r="AB70" i="7"/>
  <c r="X70" i="7"/>
  <c r="AQ70" i="7"/>
  <c r="AM70" i="7"/>
  <c r="AI70" i="7"/>
  <c r="AE70" i="7"/>
  <c r="AA70" i="7"/>
  <c r="AS77" i="7"/>
  <c r="AO77" i="7"/>
  <c r="AK77" i="7"/>
  <c r="AG77" i="7"/>
  <c r="AC77" i="7"/>
  <c r="Y77" i="7"/>
  <c r="AR77" i="7"/>
  <c r="AN77" i="7"/>
  <c r="AJ77" i="7"/>
  <c r="AF77" i="7"/>
  <c r="AB77" i="7"/>
  <c r="X77" i="7"/>
  <c r="AQ77" i="7"/>
  <c r="AM77" i="7"/>
  <c r="AI77" i="7"/>
  <c r="AE77" i="7"/>
  <c r="AA77" i="7"/>
  <c r="AT77" i="7"/>
  <c r="AP77" i="7"/>
  <c r="AL77" i="7"/>
  <c r="AH77" i="7"/>
  <c r="AD77" i="7"/>
  <c r="Z77" i="7"/>
  <c r="AO81" i="7"/>
  <c r="AP81" i="7"/>
  <c r="AB81" i="7"/>
  <c r="AG81" i="7"/>
  <c r="AH81" i="7"/>
  <c r="AQ81" i="7"/>
  <c r="Y81" i="7"/>
  <c r="Z81" i="7"/>
  <c r="AI81" i="7"/>
  <c r="AN81" i="7"/>
  <c r="AS81" i="7"/>
  <c r="AA81" i="7"/>
  <c r="AF81" i="7"/>
  <c r="AK81" i="7"/>
  <c r="AL81" i="7"/>
  <c r="X81" i="7"/>
  <c r="AC81" i="7"/>
  <c r="AD81" i="7"/>
  <c r="AM81" i="7"/>
  <c r="AR81" i="7"/>
  <c r="AT81" i="7"/>
  <c r="AE81" i="7"/>
  <c r="AJ81" i="7"/>
  <c r="AO85" i="7"/>
  <c r="AT85" i="7"/>
  <c r="AB85" i="7"/>
  <c r="AG85" i="7"/>
  <c r="AL85" i="7"/>
  <c r="AQ85" i="7"/>
  <c r="Y85" i="7"/>
  <c r="AD85" i="7"/>
  <c r="AI85" i="7"/>
  <c r="AN85" i="7"/>
  <c r="AS85" i="7"/>
  <c r="AA85" i="7"/>
  <c r="AF85" i="7"/>
  <c r="AK85" i="7"/>
  <c r="AP85" i="7"/>
  <c r="X85" i="7"/>
  <c r="AC85" i="7"/>
  <c r="AH85" i="7"/>
  <c r="AM85" i="7"/>
  <c r="AR85" i="7"/>
  <c r="Z85" i="7"/>
  <c r="AE85" i="7"/>
  <c r="AJ85" i="7"/>
  <c r="AQ104" i="7"/>
  <c r="AM104" i="7"/>
  <c r="AI104" i="7"/>
  <c r="AE104" i="7"/>
  <c r="AA104" i="7"/>
  <c r="AT104" i="7"/>
  <c r="AP104" i="7"/>
  <c r="AL104" i="7"/>
  <c r="AH104" i="7"/>
  <c r="AD104" i="7"/>
  <c r="Z104" i="7"/>
  <c r="AS104" i="7"/>
  <c r="AO104" i="7"/>
  <c r="AK104" i="7"/>
  <c r="AG104" i="7"/>
  <c r="AC104" i="7"/>
  <c r="Y104" i="7"/>
  <c r="AF104" i="7"/>
  <c r="AR104" i="7"/>
  <c r="AB104" i="7"/>
  <c r="AN104" i="7"/>
  <c r="X104" i="7"/>
  <c r="AJ104" i="7"/>
  <c r="AS106" i="7"/>
  <c r="AO106" i="7"/>
  <c r="AK106" i="7"/>
  <c r="AG106" i="7"/>
  <c r="AC106" i="7"/>
  <c r="Y106" i="7"/>
  <c r="AR106" i="7"/>
  <c r="AN106" i="7"/>
  <c r="AJ106" i="7"/>
  <c r="AF106" i="7"/>
  <c r="AB106" i="7"/>
  <c r="X106" i="7"/>
  <c r="AQ106" i="7"/>
  <c r="AM106" i="7"/>
  <c r="AI106" i="7"/>
  <c r="AE106" i="7"/>
  <c r="AA106" i="7"/>
  <c r="AH106" i="7"/>
  <c r="AT106" i="7"/>
  <c r="AD106" i="7"/>
  <c r="AP106" i="7"/>
  <c r="Z106" i="7"/>
  <c r="AL106" i="7"/>
  <c r="AQ108" i="7"/>
  <c r="AM108" i="7"/>
  <c r="AI108" i="7"/>
  <c r="AE108" i="7"/>
  <c r="AA108" i="7"/>
  <c r="AT108" i="7"/>
  <c r="AP108" i="7"/>
  <c r="AL108" i="7"/>
  <c r="AH108" i="7"/>
  <c r="AD108" i="7"/>
  <c r="Z108" i="7"/>
  <c r="AS108" i="7"/>
  <c r="AO108" i="7"/>
  <c r="AK108" i="7"/>
  <c r="AG108" i="7"/>
  <c r="AC108" i="7"/>
  <c r="Y108" i="7"/>
  <c r="AJ108" i="7"/>
  <c r="AF108" i="7"/>
  <c r="AR108" i="7"/>
  <c r="AB108" i="7"/>
  <c r="AN108" i="7"/>
  <c r="X108" i="7"/>
  <c r="AR110" i="7"/>
  <c r="AN110" i="7"/>
  <c r="AJ110" i="7"/>
  <c r="AQ110" i="7"/>
  <c r="AT110" i="7"/>
  <c r="AP110" i="7"/>
  <c r="AL110" i="7"/>
  <c r="AG110" i="7"/>
  <c r="AC110" i="7"/>
  <c r="Y110" i="7"/>
  <c r="AS110" i="7"/>
  <c r="AK110" i="7"/>
  <c r="AF110" i="7"/>
  <c r="AB110" i="7"/>
  <c r="X110" i="7"/>
  <c r="AO110" i="7"/>
  <c r="AI110" i="7"/>
  <c r="AE110" i="7"/>
  <c r="AA110" i="7"/>
  <c r="AM110" i="7"/>
  <c r="AH110" i="7"/>
  <c r="AD110" i="7"/>
  <c r="Z110" i="7"/>
  <c r="AT112" i="7"/>
  <c r="AP112" i="7"/>
  <c r="AL112" i="7"/>
  <c r="AH112" i="7"/>
  <c r="AD112" i="7"/>
  <c r="Z112" i="7"/>
  <c r="AS112" i="7"/>
  <c r="AO112" i="7"/>
  <c r="AK112" i="7"/>
  <c r="AG112" i="7"/>
  <c r="AC112" i="7"/>
  <c r="Y112" i="7"/>
  <c r="AR112" i="7"/>
  <c r="AN112" i="7"/>
  <c r="AJ112" i="7"/>
  <c r="AF112" i="7"/>
  <c r="AB112" i="7"/>
  <c r="X112" i="7"/>
  <c r="AI112" i="7"/>
  <c r="AE112" i="7"/>
  <c r="AQ112" i="7"/>
  <c r="AA112" i="7"/>
  <c r="AM112" i="7"/>
  <c r="AR114" i="7"/>
  <c r="AN114" i="7"/>
  <c r="AJ114" i="7"/>
  <c r="AF114" i="7"/>
  <c r="AB114" i="7"/>
  <c r="X114" i="7"/>
  <c r="AQ114" i="7"/>
  <c r="AM114" i="7"/>
  <c r="AI114" i="7"/>
  <c r="AE114" i="7"/>
  <c r="AA114" i="7"/>
  <c r="AT114" i="7"/>
  <c r="AP114" i="7"/>
  <c r="AL114" i="7"/>
  <c r="AH114" i="7"/>
  <c r="AD114" i="7"/>
  <c r="Z114" i="7"/>
  <c r="AK114" i="7"/>
  <c r="AG114" i="7"/>
  <c r="AS114" i="7"/>
  <c r="AC114" i="7"/>
  <c r="AO114" i="7"/>
  <c r="Y114" i="7"/>
  <c r="AT116" i="7"/>
  <c r="AP116" i="7"/>
  <c r="AL116" i="7"/>
  <c r="AH116" i="7"/>
  <c r="AD116" i="7"/>
  <c r="Z116" i="7"/>
  <c r="AS116" i="7"/>
  <c r="AO116" i="7"/>
  <c r="AK116" i="7"/>
  <c r="AG116" i="7"/>
  <c r="AC116" i="7"/>
  <c r="Y116" i="7"/>
  <c r="AR116" i="7"/>
  <c r="AN116" i="7"/>
  <c r="AJ116" i="7"/>
  <c r="AF116" i="7"/>
  <c r="AB116" i="7"/>
  <c r="X116" i="7"/>
  <c r="AM116" i="7"/>
  <c r="AI116" i="7"/>
  <c r="AE116" i="7"/>
  <c r="AA116" i="7"/>
  <c r="AQ116" i="7"/>
  <c r="AR118" i="7"/>
  <c r="AN118" i="7"/>
  <c r="AJ118" i="7"/>
  <c r="AF118" i="7"/>
  <c r="AB118" i="7"/>
  <c r="X118" i="7"/>
  <c r="AQ118" i="7"/>
  <c r="AM118" i="7"/>
  <c r="AI118" i="7"/>
  <c r="AE118" i="7"/>
  <c r="AA118" i="7"/>
  <c r="AT118" i="7"/>
  <c r="AP118" i="7"/>
  <c r="AL118" i="7"/>
  <c r="AH118" i="7"/>
  <c r="AD118" i="7"/>
  <c r="Z118" i="7"/>
  <c r="AO118" i="7"/>
  <c r="Y118" i="7"/>
  <c r="AK118" i="7"/>
  <c r="AG118" i="7"/>
  <c r="AS118" i="7"/>
  <c r="AC118" i="7"/>
  <c r="AT120" i="7"/>
  <c r="AP120" i="7"/>
  <c r="AL120" i="7"/>
  <c r="AH120" i="7"/>
  <c r="AD120" i="7"/>
  <c r="Z120" i="7"/>
  <c r="AS120" i="7"/>
  <c r="AO120" i="7"/>
  <c r="AK120" i="7"/>
  <c r="AG120" i="7"/>
  <c r="AC120" i="7"/>
  <c r="Y120" i="7"/>
  <c r="AR120" i="7"/>
  <c r="AN120" i="7"/>
  <c r="AJ120" i="7"/>
  <c r="AF120" i="7"/>
  <c r="AB120" i="7"/>
  <c r="X120" i="7"/>
  <c r="AQ120" i="7"/>
  <c r="AA120" i="7"/>
  <c r="AM120" i="7"/>
  <c r="AI120" i="7"/>
  <c r="AE120" i="7"/>
  <c r="Y21" i="7"/>
  <c r="C10" i="9"/>
  <c r="C16" i="9"/>
  <c r="C20" i="9"/>
  <c r="C24" i="9"/>
  <c r="AN21" i="7"/>
  <c r="C9" i="9"/>
  <c r="AH21" i="7"/>
  <c r="X21" i="7"/>
  <c r="C3" i="9"/>
  <c r="AA21" i="7"/>
  <c r="AQ21" i="7"/>
  <c r="AD22" i="7"/>
  <c r="AT22" i="7"/>
  <c r="AE22" i="7"/>
  <c r="AC22" i="7"/>
  <c r="AF22" i="7"/>
  <c r="AH23" i="7"/>
  <c r="AI23" i="7"/>
  <c r="AP23" i="7"/>
  <c r="AJ23" i="7"/>
  <c r="AT23" i="7"/>
  <c r="AK23" i="7"/>
  <c r="AS5" i="7"/>
  <c r="AO5" i="7"/>
  <c r="AK5" i="7"/>
  <c r="AG5" i="7"/>
  <c r="AC5" i="7"/>
  <c r="Y5" i="7"/>
  <c r="AR5" i="7"/>
  <c r="AN5" i="7"/>
  <c r="AJ5" i="7"/>
  <c r="AF5" i="7"/>
  <c r="AB5" i="7"/>
  <c r="X5" i="7"/>
  <c r="AQ5" i="7"/>
  <c r="AM5" i="7"/>
  <c r="AI5" i="7"/>
  <c r="AE5" i="7"/>
  <c r="AA5" i="7"/>
  <c r="AT5" i="7"/>
  <c r="AP5" i="7"/>
  <c r="AL5" i="7"/>
  <c r="AH5" i="7"/>
  <c r="AD5" i="7"/>
  <c r="Z5" i="7"/>
  <c r="B24" i="9"/>
  <c r="B20" i="9"/>
  <c r="B16" i="9"/>
  <c r="B12" i="9"/>
  <c r="B8" i="9"/>
  <c r="B4" i="9"/>
  <c r="B25" i="9"/>
  <c r="B21" i="9"/>
  <c r="B17" i="9"/>
  <c r="B13" i="9"/>
  <c r="B9" i="9"/>
  <c r="B5" i="9"/>
  <c r="B26" i="9"/>
  <c r="B22" i="9"/>
  <c r="B18" i="9"/>
  <c r="B14" i="9"/>
  <c r="B10" i="9"/>
  <c r="B6" i="9"/>
  <c r="B15" i="9"/>
  <c r="B19" i="9"/>
  <c r="B3" i="9"/>
  <c r="B23" i="9"/>
  <c r="B7" i="9"/>
  <c r="B11" i="9"/>
  <c r="AT2" i="7"/>
  <c r="AP2" i="7"/>
  <c r="AL2" i="7"/>
  <c r="AH2" i="7"/>
  <c r="AD2" i="7"/>
  <c r="Z2" i="7"/>
  <c r="AS2" i="7"/>
  <c r="AO2" i="7"/>
  <c r="AK2" i="7"/>
  <c r="AG2" i="7"/>
  <c r="AC2" i="7"/>
  <c r="Y2" i="7"/>
  <c r="AR2" i="7"/>
  <c r="AN2" i="7"/>
  <c r="AJ2" i="7"/>
  <c r="AF2" i="7"/>
  <c r="AB2" i="7"/>
  <c r="X2" i="7"/>
  <c r="AQ2" i="7"/>
  <c r="AM2" i="7"/>
  <c r="AI2" i="7"/>
  <c r="AE2" i="7"/>
  <c r="AA2" i="7"/>
  <c r="AR4" i="7"/>
  <c r="AN4" i="7"/>
  <c r="AJ4" i="7"/>
  <c r="AF4" i="7"/>
  <c r="AB4" i="7"/>
  <c r="X4" i="7"/>
  <c r="AQ4" i="7"/>
  <c r="AM4" i="7"/>
  <c r="AI4" i="7"/>
  <c r="AE4" i="7"/>
  <c r="AA4" i="7"/>
  <c r="AT4" i="7"/>
  <c r="AP4" i="7"/>
  <c r="AL4" i="7"/>
  <c r="AH4" i="7"/>
  <c r="AD4" i="7"/>
  <c r="Z4" i="7"/>
  <c r="AS4" i="7"/>
  <c r="AO4" i="7"/>
  <c r="AK4" i="7"/>
  <c r="AG4" i="7"/>
  <c r="AC4" i="7"/>
  <c r="Y4" i="7"/>
  <c r="AR8" i="7"/>
  <c r="AN8" i="7"/>
  <c r="AJ8" i="7"/>
  <c r="AF8" i="7"/>
  <c r="AB8" i="7"/>
  <c r="X8" i="7"/>
  <c r="AQ8" i="7"/>
  <c r="AM8" i="7"/>
  <c r="AI8" i="7"/>
  <c r="AE8" i="7"/>
  <c r="AA8" i="7"/>
  <c r="AT8" i="7"/>
  <c r="AP8" i="7"/>
  <c r="AL8" i="7"/>
  <c r="AH8" i="7"/>
  <c r="AD8" i="7"/>
  <c r="Z8" i="7"/>
  <c r="AS8" i="7"/>
  <c r="AO8" i="7"/>
  <c r="AK8" i="7"/>
  <c r="AG8" i="7"/>
  <c r="AC8" i="7"/>
  <c r="Y8" i="7"/>
  <c r="Y16" i="7"/>
  <c r="AG16" i="7"/>
  <c r="AK16" i="7"/>
  <c r="AO16" i="7"/>
  <c r="AA16" i="7"/>
  <c r="Z16" i="7"/>
  <c r="AD16" i="7"/>
  <c r="AH16" i="7"/>
  <c r="AQ16" i="7"/>
  <c r="AP16" i="7"/>
  <c r="AT16" i="7"/>
  <c r="AM16" i="7"/>
  <c r="AC16" i="7"/>
  <c r="AS16" i="7"/>
  <c r="AB16" i="7"/>
  <c r="AE16" i="7"/>
  <c r="AI16" i="7"/>
  <c r="X16" i="7"/>
  <c r="AL16" i="7"/>
  <c r="AR16" i="7"/>
  <c r="AF16" i="7"/>
  <c r="AJ16" i="7"/>
  <c r="AN16" i="7"/>
  <c r="AS20" i="7"/>
  <c r="AO20" i="7"/>
  <c r="AK20" i="7"/>
  <c r="AG20" i="7"/>
  <c r="AC20" i="7"/>
  <c r="Y20" i="7"/>
  <c r="AR20" i="7"/>
  <c r="AN20" i="7"/>
  <c r="AJ20" i="7"/>
  <c r="AF20" i="7"/>
  <c r="AB20" i="7"/>
  <c r="X20" i="7"/>
  <c r="AQ20" i="7"/>
  <c r="AM20" i="7"/>
  <c r="AI20" i="7"/>
  <c r="AE20" i="7"/>
  <c r="AA20" i="7"/>
  <c r="AT20" i="7"/>
  <c r="AP20" i="7"/>
  <c r="AL20" i="7"/>
  <c r="AH20" i="7"/>
  <c r="AD20" i="7"/>
  <c r="Z20" i="7"/>
  <c r="AQ25" i="7"/>
  <c r="AM25" i="7"/>
  <c r="AI25" i="7"/>
  <c r="AE25" i="7"/>
  <c r="AA25" i="7"/>
  <c r="AT25" i="7"/>
  <c r="AP25" i="7"/>
  <c r="AL25" i="7"/>
  <c r="AH25" i="7"/>
  <c r="AD25" i="7"/>
  <c r="Z25" i="7"/>
  <c r="AS25" i="7"/>
  <c r="AO25" i="7"/>
  <c r="AK25" i="7"/>
  <c r="AG25" i="7"/>
  <c r="AC25" i="7"/>
  <c r="Y25" i="7"/>
  <c r="AR25" i="7"/>
  <c r="AN25" i="7"/>
  <c r="AJ25" i="7"/>
  <c r="AF25" i="7"/>
  <c r="AB25" i="7"/>
  <c r="X25" i="7"/>
  <c r="AS29" i="7"/>
  <c r="AL29" i="7"/>
  <c r="AN29" i="7"/>
  <c r="AB29" i="7"/>
  <c r="AI29" i="7"/>
  <c r="AO29" i="7"/>
  <c r="AH29" i="7"/>
  <c r="AA29" i="7"/>
  <c r="Z29" i="7"/>
  <c r="AR29" i="7"/>
  <c r="AF29" i="7"/>
  <c r="AG29" i="7"/>
  <c r="Y29" i="7"/>
  <c r="AM29" i="7"/>
  <c r="AQ29" i="7"/>
  <c r="AP29" i="7"/>
  <c r="AD29" i="7"/>
  <c r="AJ29" i="7"/>
  <c r="X29" i="7"/>
  <c r="AE29" i="7"/>
  <c r="AT29" i="7"/>
  <c r="AC29" i="7"/>
  <c r="AK29" i="7"/>
  <c r="AQ33" i="7"/>
  <c r="Z33" i="7"/>
  <c r="AR33" i="7"/>
  <c r="AF33" i="7"/>
  <c r="X33" i="7"/>
  <c r="AP33" i="7"/>
  <c r="AD33" i="7"/>
  <c r="AH33" i="7"/>
  <c r="AK33" i="7"/>
  <c r="AC33" i="7"/>
  <c r="AL33" i="7"/>
  <c r="AN33" i="7"/>
  <c r="AE33" i="7"/>
  <c r="AT33" i="7"/>
  <c r="AM33" i="7"/>
  <c r="AA33" i="7"/>
  <c r="AS33" i="7"/>
  <c r="AB33" i="7"/>
  <c r="AI33" i="7"/>
  <c r="AJ33" i="7"/>
  <c r="AG33" i="7"/>
  <c r="AO33" i="7"/>
  <c r="Y33" i="7"/>
  <c r="AT37" i="7"/>
  <c r="AP37" i="7"/>
  <c r="AL37" i="7"/>
  <c r="AH37" i="7"/>
  <c r="AD37" i="7"/>
  <c r="Z37" i="7"/>
  <c r="AS37" i="7"/>
  <c r="AO37" i="7"/>
  <c r="AK37" i="7"/>
  <c r="AG37" i="7"/>
  <c r="AC37" i="7"/>
  <c r="Y37" i="7"/>
  <c r="AR37" i="7"/>
  <c r="AN37" i="7"/>
  <c r="AJ37" i="7"/>
  <c r="AF37" i="7"/>
  <c r="AB37" i="7"/>
  <c r="X37" i="7"/>
  <c r="AQ37" i="7"/>
  <c r="AM37" i="7"/>
  <c r="AI37" i="7"/>
  <c r="AE37" i="7"/>
  <c r="AA37" i="7"/>
  <c r="AR39" i="7"/>
  <c r="AN39" i="7"/>
  <c r="AJ39" i="7"/>
  <c r="AF39" i="7"/>
  <c r="AB39" i="7"/>
  <c r="X39" i="7"/>
  <c r="AQ39" i="7"/>
  <c r="AM39" i="7"/>
  <c r="AI39" i="7"/>
  <c r="AE39" i="7"/>
  <c r="AA39" i="7"/>
  <c r="AT39" i="7"/>
  <c r="AP39" i="7"/>
  <c r="AL39" i="7"/>
  <c r="AH39" i="7"/>
  <c r="AD39" i="7"/>
  <c r="Z39" i="7"/>
  <c r="AS39" i="7"/>
  <c r="AO39" i="7"/>
  <c r="AK39" i="7"/>
  <c r="AG39" i="7"/>
  <c r="AC39" i="7"/>
  <c r="Y39" i="7"/>
  <c r="AT45" i="7"/>
  <c r="AP45" i="7"/>
  <c r="AL45" i="7"/>
  <c r="AH45" i="7"/>
  <c r="AD45" i="7"/>
  <c r="Z45" i="7"/>
  <c r="AS45" i="7"/>
  <c r="AO45" i="7"/>
  <c r="AK45" i="7"/>
  <c r="AG45" i="7"/>
  <c r="AC45" i="7"/>
  <c r="Y45" i="7"/>
  <c r="AR45" i="7"/>
  <c r="AN45" i="7"/>
  <c r="AJ45" i="7"/>
  <c r="AF45" i="7"/>
  <c r="AB45" i="7"/>
  <c r="X45" i="7"/>
  <c r="AQ45" i="7"/>
  <c r="AM45" i="7"/>
  <c r="AI45" i="7"/>
  <c r="AE45" i="7"/>
  <c r="AA45" i="7"/>
  <c r="AR47" i="7"/>
  <c r="Z47" i="7"/>
  <c r="AE47" i="7"/>
  <c r="AJ47" i="7"/>
  <c r="AO47" i="7"/>
  <c r="AT47" i="7"/>
  <c r="AB47" i="7"/>
  <c r="AG47" i="7"/>
  <c r="AL47" i="7"/>
  <c r="AQ47" i="7"/>
  <c r="Y47" i="7"/>
  <c r="AD47" i="7"/>
  <c r="AI47" i="7"/>
  <c r="AN47" i="7"/>
  <c r="AS47" i="7"/>
  <c r="AA47" i="7"/>
  <c r="AF47" i="7"/>
  <c r="AK47" i="7"/>
  <c r="AP47" i="7"/>
  <c r="X47" i="7"/>
  <c r="AC47" i="7"/>
  <c r="AH47" i="7"/>
  <c r="AM47" i="7"/>
  <c r="X51" i="7"/>
  <c r="AC51" i="7"/>
  <c r="AH51" i="7"/>
  <c r="AM51" i="7"/>
  <c r="AR51" i="7"/>
  <c r="Z51" i="7"/>
  <c r="AE51" i="7"/>
  <c r="AJ51" i="7"/>
  <c r="AO51" i="7"/>
  <c r="AT51" i="7"/>
  <c r="AB51" i="7"/>
  <c r="AG51" i="7"/>
  <c r="AL51" i="7"/>
  <c r="AQ51" i="7"/>
  <c r="Y51" i="7"/>
  <c r="AD51" i="7"/>
  <c r="AI51" i="7"/>
  <c r="AN51" i="7"/>
  <c r="AS51" i="7"/>
  <c r="AA51" i="7"/>
  <c r="AF51" i="7"/>
  <c r="AK51" i="7"/>
  <c r="AP51" i="7"/>
  <c r="AN55" i="7"/>
  <c r="X55" i="7"/>
  <c r="AJ55" i="7"/>
  <c r="AF55" i="7"/>
  <c r="AR55" i="7"/>
  <c r="AB55" i="7"/>
  <c r="AQ55" i="7"/>
  <c r="AK55" i="7"/>
  <c r="AL55" i="7"/>
  <c r="AA55" i="7"/>
  <c r="Y55" i="7"/>
  <c r="AO55" i="7"/>
  <c r="Z55" i="7"/>
  <c r="AP55" i="7"/>
  <c r="AE55" i="7"/>
  <c r="AC55" i="7"/>
  <c r="AS55" i="7"/>
  <c r="AD55" i="7"/>
  <c r="AT55" i="7"/>
  <c r="AI55" i="7"/>
  <c r="AG55" i="7"/>
  <c r="AH55" i="7"/>
  <c r="AM55" i="7"/>
  <c r="AL59" i="7"/>
  <c r="AH59" i="7"/>
  <c r="AT59" i="7"/>
  <c r="AD59" i="7"/>
  <c r="AP59" i="7"/>
  <c r="Z59" i="7"/>
  <c r="AS59" i="7"/>
  <c r="AE59" i="7"/>
  <c r="AJ59" i="7"/>
  <c r="Y59" i="7"/>
  <c r="AO59" i="7"/>
  <c r="AI59" i="7"/>
  <c r="X59" i="7"/>
  <c r="AN59" i="7"/>
  <c r="AC59" i="7"/>
  <c r="AM59" i="7"/>
  <c r="AB59" i="7"/>
  <c r="AR59" i="7"/>
  <c r="AG59" i="7"/>
  <c r="AA59" i="7"/>
  <c r="AQ59" i="7"/>
  <c r="AF59" i="7"/>
  <c r="AK59" i="7"/>
  <c r="AA63" i="7"/>
  <c r="AF63" i="7"/>
  <c r="AK63" i="7"/>
  <c r="AP63" i="7"/>
  <c r="X63" i="7"/>
  <c r="AC63" i="7"/>
  <c r="AH63" i="7"/>
  <c r="AM63" i="7"/>
  <c r="AR63" i="7"/>
  <c r="Z63" i="7"/>
  <c r="AE63" i="7"/>
  <c r="AJ63" i="7"/>
  <c r="AO63" i="7"/>
  <c r="AT63" i="7"/>
  <c r="AB63" i="7"/>
  <c r="AG63" i="7"/>
  <c r="AL63" i="7"/>
  <c r="AQ63" i="7"/>
  <c r="Y63" i="7"/>
  <c r="AD63" i="7"/>
  <c r="AI63" i="7"/>
  <c r="AN63" i="7"/>
  <c r="AS63" i="7"/>
  <c r="AH67" i="7"/>
  <c r="AR67" i="7"/>
  <c r="AT67" i="7"/>
  <c r="Z67" i="7"/>
  <c r="AI67" i="7"/>
  <c r="AN67" i="7"/>
  <c r="AK67" i="7"/>
  <c r="AA67" i="7"/>
  <c r="AF67" i="7"/>
  <c r="AC67" i="7"/>
  <c r="AL67" i="7"/>
  <c r="X67" i="7"/>
  <c r="AQ67" i="7"/>
  <c r="AD67" i="7"/>
  <c r="AM67" i="7"/>
  <c r="AS67" i="7"/>
  <c r="AO67" i="7"/>
  <c r="AE67" i="7"/>
  <c r="AJ67" i="7"/>
  <c r="AG67" i="7"/>
  <c r="AP67" i="7"/>
  <c r="AB67" i="7"/>
  <c r="Y67" i="7"/>
  <c r="AQ71" i="7"/>
  <c r="AM71" i="7"/>
  <c r="AI71" i="7"/>
  <c r="AE71" i="7"/>
  <c r="AA71" i="7"/>
  <c r="AT71" i="7"/>
  <c r="AP71" i="7"/>
  <c r="AL71" i="7"/>
  <c r="AH71" i="7"/>
  <c r="AD71" i="7"/>
  <c r="Z71" i="7"/>
  <c r="AS71" i="7"/>
  <c r="AO71" i="7"/>
  <c r="AK71" i="7"/>
  <c r="AG71" i="7"/>
  <c r="AC71" i="7"/>
  <c r="Y71" i="7"/>
  <c r="AR71" i="7"/>
  <c r="AN71" i="7"/>
  <c r="AJ71" i="7"/>
  <c r="AF71" i="7"/>
  <c r="AB71" i="7"/>
  <c r="X71" i="7"/>
  <c r="AF78" i="7"/>
  <c r="AC78" i="7"/>
  <c r="X78" i="7"/>
  <c r="AP78" i="7"/>
  <c r="AT78" i="7"/>
  <c r="Y78" i="7"/>
  <c r="AA78" i="7"/>
  <c r="AS78" i="7"/>
  <c r="AN78" i="7"/>
  <c r="AO78" i="7"/>
  <c r="AQ78" i="7"/>
  <c r="AL78" i="7"/>
  <c r="AG78" i="7"/>
  <c r="AM78" i="7"/>
  <c r="AH78" i="7"/>
  <c r="AJ78" i="7"/>
  <c r="AE78" i="7"/>
  <c r="Z78" i="7"/>
  <c r="AB78" i="7"/>
  <c r="AR78" i="7"/>
  <c r="AK78" i="7"/>
  <c r="AI78" i="7"/>
  <c r="AD78" i="7"/>
  <c r="AH82" i="7"/>
  <c r="AN82" i="7"/>
  <c r="AE82" i="7"/>
  <c r="Z82" i="7"/>
  <c r="Y82" i="7"/>
  <c r="AA82" i="7"/>
  <c r="AC82" i="7"/>
  <c r="X82" i="7"/>
  <c r="AP82" i="7"/>
  <c r="AM82" i="7"/>
  <c r="AF82" i="7"/>
  <c r="AQ82" i="7"/>
  <c r="AS82" i="7"/>
  <c r="AB82" i="7"/>
  <c r="AI82" i="7"/>
  <c r="AO82" i="7"/>
  <c r="AL82" i="7"/>
  <c r="AG82" i="7"/>
  <c r="AK82" i="7"/>
  <c r="AD82" i="7"/>
  <c r="AJ82" i="7"/>
  <c r="AT82" i="7"/>
  <c r="AR82" i="7"/>
  <c r="AR86" i="7"/>
  <c r="AM86" i="7"/>
  <c r="AO86" i="7"/>
  <c r="AJ86" i="7"/>
  <c r="AE86" i="7"/>
  <c r="AK86" i="7"/>
  <c r="AH86" i="7"/>
  <c r="AC86" i="7"/>
  <c r="AD86" i="7"/>
  <c r="AF86" i="7"/>
  <c r="AA86" i="7"/>
  <c r="AS86" i="7"/>
  <c r="AI86" i="7"/>
  <c r="AB86" i="7"/>
  <c r="AT86" i="7"/>
  <c r="Y86" i="7"/>
  <c r="AQ86" i="7"/>
  <c r="AL86" i="7"/>
  <c r="Z86" i="7"/>
  <c r="X86" i="7"/>
  <c r="AP86" i="7"/>
  <c r="AN86" i="7"/>
  <c r="AG86" i="7"/>
  <c r="AO21" i="7"/>
  <c r="C11" i="9"/>
  <c r="C17" i="9"/>
  <c r="C21" i="9"/>
  <c r="C25" i="9"/>
  <c r="AG21" i="7"/>
  <c r="C15" i="9"/>
  <c r="AL21" i="7"/>
  <c r="AJ21" i="7"/>
  <c r="C5" i="9"/>
  <c r="AE21" i="7"/>
  <c r="AG22" i="7"/>
  <c r="AH22" i="7"/>
  <c r="Y22" i="7"/>
  <c r="AI22" i="7"/>
  <c r="AS22" i="7"/>
  <c r="AJ22" i="7"/>
  <c r="AL23" i="7"/>
  <c r="AM23" i="7"/>
  <c r="X23" i="7"/>
  <c r="AN23" i="7"/>
  <c r="Y23" i="7"/>
  <c r="AO23" i="7"/>
  <c r="AA13" i="7"/>
  <c r="AE13" i="7"/>
  <c r="AI13" i="7"/>
  <c r="AO13" i="7"/>
  <c r="AC13" i="7"/>
  <c r="AQ13" i="7"/>
  <c r="AJ13" i="7"/>
  <c r="X13" i="7"/>
  <c r="AM13" i="7"/>
  <c r="AS13" i="7"/>
  <c r="AD13" i="7"/>
  <c r="AF13" i="7"/>
  <c r="AK13" i="7"/>
  <c r="AN13" i="7"/>
  <c r="AB13" i="7"/>
  <c r="AH13" i="7"/>
  <c r="AP13" i="7"/>
  <c r="AG13" i="7"/>
  <c r="AT13" i="7"/>
  <c r="Y13" i="7"/>
  <c r="AR13" i="7"/>
  <c r="Z13" i="7"/>
  <c r="AL13" i="7"/>
  <c r="AK17" i="7"/>
  <c r="Y17" i="7"/>
  <c r="AR17" i="7"/>
  <c r="AA17" i="7"/>
  <c r="AI17" i="7"/>
  <c r="AO17" i="7"/>
  <c r="AC17" i="7"/>
  <c r="AQ17" i="7"/>
  <c r="AH17" i="7"/>
  <c r="AE17" i="7"/>
  <c r="X17" i="7"/>
  <c r="AM17" i="7"/>
  <c r="AS17" i="7"/>
  <c r="AF17" i="7"/>
  <c r="AL17" i="7"/>
  <c r="AJ17" i="7"/>
  <c r="AN17" i="7"/>
  <c r="AB17" i="7"/>
  <c r="AT17" i="7"/>
  <c r="AG17" i="7"/>
  <c r="AD17" i="7"/>
  <c r="Z17" i="7"/>
  <c r="AP17" i="7"/>
  <c r="AR26" i="7"/>
  <c r="AN26" i="7"/>
  <c r="AJ26" i="7"/>
  <c r="AF26" i="7"/>
  <c r="AB26" i="7"/>
  <c r="X26" i="7"/>
  <c r="AQ26" i="7"/>
  <c r="AM26" i="7"/>
  <c r="AI26" i="7"/>
  <c r="AE26" i="7"/>
  <c r="AA26" i="7"/>
  <c r="AT26" i="7"/>
  <c r="AP26" i="7"/>
  <c r="AL26" i="7"/>
  <c r="AH26" i="7"/>
  <c r="AD26" i="7"/>
  <c r="Z26" i="7"/>
  <c r="AS26" i="7"/>
  <c r="AO26" i="7"/>
  <c r="AK26" i="7"/>
  <c r="AG26" i="7"/>
  <c r="AC26" i="7"/>
  <c r="Y26" i="7"/>
  <c r="AD30" i="7"/>
  <c r="AC30" i="7"/>
  <c r="AG30" i="7"/>
  <c r="AK30" i="7"/>
  <c r="AR30" i="7"/>
  <c r="AA30" i="7"/>
  <c r="AS30" i="7"/>
  <c r="AI30" i="7"/>
  <c r="AT30" i="7"/>
  <c r="Y30" i="7"/>
  <c r="AP30" i="7"/>
  <c r="AQ30" i="7"/>
  <c r="AE30" i="7"/>
  <c r="X30" i="7"/>
  <c r="AM30" i="7"/>
  <c r="AO30" i="7"/>
  <c r="Z30" i="7"/>
  <c r="AF30" i="7"/>
  <c r="AJ30" i="7"/>
  <c r="AN30" i="7"/>
  <c r="AB30" i="7"/>
  <c r="AL30" i="7"/>
  <c r="AH30" i="7"/>
  <c r="AM34" i="7"/>
  <c r="X34" i="7"/>
  <c r="AJ34" i="7"/>
  <c r="AH34" i="7"/>
  <c r="AQ34" i="7"/>
  <c r="Z34" i="7"/>
  <c r="AP34" i="7"/>
  <c r="AI34" i="7"/>
  <c r="AB34" i="7"/>
  <c r="AK34" i="7"/>
  <c r="AT34" i="7"/>
  <c r="AS34" i="7"/>
  <c r="AL34" i="7"/>
  <c r="Y34" i="7"/>
  <c r="AF34" i="7"/>
  <c r="AD34" i="7"/>
  <c r="AG34" i="7"/>
  <c r="AC34" i="7"/>
  <c r="AN34" i="7"/>
  <c r="AO34" i="7"/>
  <c r="AE34" i="7"/>
  <c r="AA34" i="7"/>
  <c r="AR34" i="7"/>
  <c r="AQ38" i="7"/>
  <c r="AM38" i="7"/>
  <c r="AI38" i="7"/>
  <c r="AE38" i="7"/>
  <c r="AA38" i="7"/>
  <c r="AT38" i="7"/>
  <c r="AP38" i="7"/>
  <c r="AL38" i="7"/>
  <c r="AH38" i="7"/>
  <c r="AD38" i="7"/>
  <c r="Z38" i="7"/>
  <c r="AS38" i="7"/>
  <c r="AO38" i="7"/>
  <c r="AK38" i="7"/>
  <c r="AG38" i="7"/>
  <c r="AC38" i="7"/>
  <c r="Y38" i="7"/>
  <c r="AR38" i="7"/>
  <c r="AN38" i="7"/>
  <c r="AJ38" i="7"/>
  <c r="AF38" i="7"/>
  <c r="AB38" i="7"/>
  <c r="X38" i="7"/>
  <c r="AS44" i="7"/>
  <c r="AO44" i="7"/>
  <c r="AK44" i="7"/>
  <c r="AG44" i="7"/>
  <c r="AC44" i="7"/>
  <c r="Y44" i="7"/>
  <c r="AR44" i="7"/>
  <c r="AN44" i="7"/>
  <c r="AJ44" i="7"/>
  <c r="AF44" i="7"/>
  <c r="AB44" i="7"/>
  <c r="X44" i="7"/>
  <c r="AQ44" i="7"/>
  <c r="AM44" i="7"/>
  <c r="AI44" i="7"/>
  <c r="AE44" i="7"/>
  <c r="AA44" i="7"/>
  <c r="AT44" i="7"/>
  <c r="AP44" i="7"/>
  <c r="AL44" i="7"/>
  <c r="AH44" i="7"/>
  <c r="AD44" i="7"/>
  <c r="Z44" i="7"/>
  <c r="AC48" i="7"/>
  <c r="AH48" i="7"/>
  <c r="AM48" i="7"/>
  <c r="AR48" i="7"/>
  <c r="Z48" i="7"/>
  <c r="AE48" i="7"/>
  <c r="AJ48" i="7"/>
  <c r="AO48" i="7"/>
  <c r="AT48" i="7"/>
  <c r="AB48" i="7"/>
  <c r="AG48" i="7"/>
  <c r="AL48" i="7"/>
  <c r="AQ48" i="7"/>
  <c r="Y48" i="7"/>
  <c r="AD48" i="7"/>
  <c r="AI48" i="7"/>
  <c r="AN48" i="7"/>
  <c r="AS48" i="7"/>
  <c r="AA48" i="7"/>
  <c r="AF48" i="7"/>
  <c r="AK48" i="7"/>
  <c r="AP48" i="7"/>
  <c r="X48" i="7"/>
  <c r="AF52" i="7"/>
  <c r="AK52" i="7"/>
  <c r="AP52" i="7"/>
  <c r="X52" i="7"/>
  <c r="AC52" i="7"/>
  <c r="AH52" i="7"/>
  <c r="AM52" i="7"/>
  <c r="AR52" i="7"/>
  <c r="Z52" i="7"/>
  <c r="AE52" i="7"/>
  <c r="AJ52" i="7"/>
  <c r="AO52" i="7"/>
  <c r="AT52" i="7"/>
  <c r="AB52" i="7"/>
  <c r="AG52" i="7"/>
  <c r="AL52" i="7"/>
  <c r="AQ52" i="7"/>
  <c r="Y52" i="7"/>
  <c r="AD52" i="7"/>
  <c r="AI52" i="7"/>
  <c r="AN52" i="7"/>
  <c r="AS52" i="7"/>
  <c r="AA52" i="7"/>
  <c r="AS58" i="7"/>
  <c r="AC58" i="7"/>
  <c r="AO58" i="7"/>
  <c r="Y58" i="7"/>
  <c r="AK58" i="7"/>
  <c r="AG58" i="7"/>
  <c r="AR58" i="7"/>
  <c r="AL58" i="7"/>
  <c r="AA58" i="7"/>
  <c r="AQ58" i="7"/>
  <c r="AB58" i="7"/>
  <c r="Z58" i="7"/>
  <c r="AP58" i="7"/>
  <c r="AE58" i="7"/>
  <c r="AF58" i="7"/>
  <c r="AD58" i="7"/>
  <c r="AT58" i="7"/>
  <c r="AI58" i="7"/>
  <c r="AJ58" i="7"/>
  <c r="AH58" i="7"/>
  <c r="AM58" i="7"/>
  <c r="X58" i="7"/>
  <c r="AN58" i="7"/>
  <c r="AI64" i="7"/>
  <c r="AN64" i="7"/>
  <c r="AS64" i="7"/>
  <c r="AA64" i="7"/>
  <c r="AF64" i="7"/>
  <c r="AK64" i="7"/>
  <c r="AP64" i="7"/>
  <c r="X64" i="7"/>
  <c r="AC64" i="7"/>
  <c r="AH64" i="7"/>
  <c r="AM64" i="7"/>
  <c r="AR64" i="7"/>
  <c r="Z64" i="7"/>
  <c r="AE64" i="7"/>
  <c r="AJ64" i="7"/>
  <c r="AO64" i="7"/>
  <c r="AT64" i="7"/>
  <c r="AB64" i="7"/>
  <c r="AG64" i="7"/>
  <c r="AL64" i="7"/>
  <c r="AQ64" i="7"/>
  <c r="Y64" i="7"/>
  <c r="AD64" i="7"/>
  <c r="AN68" i="7"/>
  <c r="AS68" i="7"/>
  <c r="AA68" i="7"/>
  <c r="AF68" i="7"/>
  <c r="AK68" i="7"/>
  <c r="AP68" i="7"/>
  <c r="X68" i="7"/>
  <c r="AC68" i="7"/>
  <c r="AH68" i="7"/>
  <c r="AM68" i="7"/>
  <c r="AR68" i="7"/>
  <c r="Z68" i="7"/>
  <c r="AE68" i="7"/>
  <c r="AJ68" i="7"/>
  <c r="AO68" i="7"/>
  <c r="AT68" i="7"/>
  <c r="AB68" i="7"/>
  <c r="AG68" i="7"/>
  <c r="AL68" i="7"/>
  <c r="AQ68" i="7"/>
  <c r="Y68" i="7"/>
  <c r="AD68" i="7"/>
  <c r="AI68" i="7"/>
  <c r="AR72" i="7"/>
  <c r="AN72" i="7"/>
  <c r="AJ72" i="7"/>
  <c r="AF72" i="7"/>
  <c r="AB72" i="7"/>
  <c r="X72" i="7"/>
  <c r="AQ72" i="7"/>
  <c r="AM72" i="7"/>
  <c r="AI72" i="7"/>
  <c r="AE72" i="7"/>
  <c r="AA72" i="7"/>
  <c r="AT72" i="7"/>
  <c r="AP72" i="7"/>
  <c r="AL72" i="7"/>
  <c r="AH72" i="7"/>
  <c r="AD72" i="7"/>
  <c r="Z72" i="7"/>
  <c r="AS72" i="7"/>
  <c r="AO72" i="7"/>
  <c r="AK72" i="7"/>
  <c r="AG72" i="7"/>
  <c r="AC72" i="7"/>
  <c r="Y72" i="7"/>
  <c r="AS73" i="7"/>
  <c r="AO73" i="7"/>
  <c r="AK73" i="7"/>
  <c r="AG73" i="7"/>
  <c r="AC73" i="7"/>
  <c r="Y73" i="7"/>
  <c r="AR73" i="7"/>
  <c r="AN73" i="7"/>
  <c r="AJ73" i="7"/>
  <c r="AF73" i="7"/>
  <c r="AB73" i="7"/>
  <c r="X73" i="7"/>
  <c r="AQ73" i="7"/>
  <c r="AM73" i="7"/>
  <c r="AI73" i="7"/>
  <c r="AE73" i="7"/>
  <c r="AA73" i="7"/>
  <c r="AT73" i="7"/>
  <c r="AP73" i="7"/>
  <c r="AL73" i="7"/>
  <c r="AH73" i="7"/>
  <c r="AD73" i="7"/>
  <c r="Z73" i="7"/>
  <c r="AT74" i="7"/>
  <c r="AP74" i="7"/>
  <c r="AL74" i="7"/>
  <c r="AH74" i="7"/>
  <c r="AD74" i="7"/>
  <c r="Z74" i="7"/>
  <c r="AS74" i="7"/>
  <c r="AO74" i="7"/>
  <c r="AK74" i="7"/>
  <c r="AG74" i="7"/>
  <c r="AC74" i="7"/>
  <c r="Y74" i="7"/>
  <c r="AR74" i="7"/>
  <c r="AN74" i="7"/>
  <c r="AJ74" i="7"/>
  <c r="AF74" i="7"/>
  <c r="AB74" i="7"/>
  <c r="X74" i="7"/>
  <c r="AQ74" i="7"/>
  <c r="AM74" i="7"/>
  <c r="AI74" i="7"/>
  <c r="AE74" i="7"/>
  <c r="AA74" i="7"/>
  <c r="AQ75" i="7"/>
  <c r="AM75" i="7"/>
  <c r="AI75" i="7"/>
  <c r="AE75" i="7"/>
  <c r="AA75" i="7"/>
  <c r="AT75" i="7"/>
  <c r="AP75" i="7"/>
  <c r="AL75" i="7"/>
  <c r="AH75" i="7"/>
  <c r="AD75" i="7"/>
  <c r="Z75" i="7"/>
  <c r="AS75" i="7"/>
  <c r="AO75" i="7"/>
  <c r="AK75" i="7"/>
  <c r="AG75" i="7"/>
  <c r="AC75" i="7"/>
  <c r="Y75" i="7"/>
  <c r="AR75" i="7"/>
  <c r="AN75" i="7"/>
  <c r="AJ75" i="7"/>
  <c r="AF75" i="7"/>
  <c r="AB75" i="7"/>
  <c r="X75" i="7"/>
  <c r="AQ79" i="7"/>
  <c r="Y79" i="7"/>
  <c r="AD79" i="7"/>
  <c r="AI79" i="7"/>
  <c r="AN79" i="7"/>
  <c r="AS79" i="7"/>
  <c r="AA79" i="7"/>
  <c r="AF79" i="7"/>
  <c r="AK79" i="7"/>
  <c r="AP79" i="7"/>
  <c r="X79" i="7"/>
  <c r="AC79" i="7"/>
  <c r="AH79" i="7"/>
  <c r="AM79" i="7"/>
  <c r="AR79" i="7"/>
  <c r="Z79" i="7"/>
  <c r="AE79" i="7"/>
  <c r="AJ79" i="7"/>
  <c r="AO79" i="7"/>
  <c r="AT79" i="7"/>
  <c r="AB79" i="7"/>
  <c r="AG79" i="7"/>
  <c r="AL79" i="7"/>
  <c r="X83" i="7"/>
  <c r="AS83" i="7"/>
  <c r="AH83" i="7"/>
  <c r="AM83" i="7"/>
  <c r="AR83" i="7"/>
  <c r="Z83" i="7"/>
  <c r="AE83" i="7"/>
  <c r="AJ83" i="7"/>
  <c r="Y83" i="7"/>
  <c r="AT83" i="7"/>
  <c r="AB83" i="7"/>
  <c r="AG83" i="7"/>
  <c r="AL83" i="7"/>
  <c r="AQ83" i="7"/>
  <c r="AC83" i="7"/>
  <c r="AD83" i="7"/>
  <c r="AI83" i="7"/>
  <c r="AN83" i="7"/>
  <c r="AO83" i="7"/>
  <c r="AA83" i="7"/>
  <c r="AF83" i="7"/>
  <c r="AK83" i="7"/>
  <c r="AP83" i="7"/>
  <c r="W9" i="5"/>
  <c r="AR87" i="7"/>
  <c r="AN87" i="7"/>
  <c r="AJ87" i="7"/>
  <c r="AF87" i="7"/>
  <c r="AB87" i="7"/>
  <c r="X87" i="7"/>
  <c r="AQ87" i="7"/>
  <c r="AM87" i="7"/>
  <c r="AI87" i="7"/>
  <c r="AE87" i="7"/>
  <c r="AA87" i="7"/>
  <c r="AT87" i="7"/>
  <c r="AP87" i="7"/>
  <c r="AL87" i="7"/>
  <c r="AH87" i="7"/>
  <c r="AD87" i="7"/>
  <c r="Z87" i="7"/>
  <c r="AS87" i="7"/>
  <c r="AO87" i="7"/>
  <c r="AK87" i="7"/>
  <c r="AG87" i="7"/>
  <c r="AC87" i="7"/>
  <c r="Y87" i="7"/>
  <c r="G7" i="9"/>
  <c r="G19" i="9"/>
  <c r="G9" i="9"/>
  <c r="G22" i="9"/>
  <c r="G14" i="9"/>
  <c r="G3" i="9"/>
  <c r="G12" i="9"/>
  <c r="G25" i="9"/>
  <c r="G17" i="9"/>
  <c r="G5" i="9"/>
  <c r="G10" i="9"/>
  <c r="G20" i="9"/>
  <c r="G8" i="9"/>
  <c r="G6" i="9"/>
  <c r="G23" i="9"/>
  <c r="G15" i="9"/>
  <c r="G4" i="9"/>
  <c r="G26" i="9"/>
  <c r="G18" i="9"/>
  <c r="G13" i="9"/>
  <c r="G21" i="9"/>
  <c r="G11" i="9"/>
  <c r="G24" i="9"/>
  <c r="G16" i="9"/>
  <c r="AS88" i="7"/>
  <c r="AO88" i="7"/>
  <c r="AK88" i="7"/>
  <c r="AG88" i="7"/>
  <c r="AC88" i="7"/>
  <c r="Y88" i="7"/>
  <c r="AR88" i="7"/>
  <c r="AN88" i="7"/>
  <c r="AJ88" i="7"/>
  <c r="AF88" i="7"/>
  <c r="AB88" i="7"/>
  <c r="X88" i="7"/>
  <c r="AQ88" i="7"/>
  <c r="AM88" i="7"/>
  <c r="AI88" i="7"/>
  <c r="AE88" i="7"/>
  <c r="AA88" i="7"/>
  <c r="AT88" i="7"/>
  <c r="AP88" i="7"/>
  <c r="AL88" i="7"/>
  <c r="AH88" i="7"/>
  <c r="AD88" i="7"/>
  <c r="Z88" i="7"/>
  <c r="AT89" i="7"/>
  <c r="AP89" i="7"/>
  <c r="AL89" i="7"/>
  <c r="AH89" i="7"/>
  <c r="AD89" i="7"/>
  <c r="Z89" i="7"/>
  <c r="AS89" i="7"/>
  <c r="AO89" i="7"/>
  <c r="AK89" i="7"/>
  <c r="AG89" i="7"/>
  <c r="AC89" i="7"/>
  <c r="Y89" i="7"/>
  <c r="AR89" i="7"/>
  <c r="AN89" i="7"/>
  <c r="AJ89" i="7"/>
  <c r="AF89" i="7"/>
  <c r="AB89" i="7"/>
  <c r="X89" i="7"/>
  <c r="AQ89" i="7"/>
  <c r="AM89" i="7"/>
  <c r="AI89" i="7"/>
  <c r="AE89" i="7"/>
  <c r="AA89" i="7"/>
  <c r="AQ90" i="7"/>
  <c r="AM90" i="7"/>
  <c r="AI90" i="7"/>
  <c r="AE90" i="7"/>
  <c r="AA90" i="7"/>
  <c r="AT90" i="7"/>
  <c r="AP90" i="7"/>
  <c r="AL90" i="7"/>
  <c r="AH90" i="7"/>
  <c r="AD90" i="7"/>
  <c r="Z90" i="7"/>
  <c r="AS90" i="7"/>
  <c r="AO90" i="7"/>
  <c r="AK90" i="7"/>
  <c r="AG90" i="7"/>
  <c r="AC90" i="7"/>
  <c r="Y90" i="7"/>
  <c r="AR90" i="7"/>
  <c r="AN90" i="7"/>
  <c r="AJ90" i="7"/>
  <c r="AF90" i="7"/>
  <c r="AB90" i="7"/>
  <c r="X90" i="7"/>
  <c r="AR91" i="7"/>
  <c r="AN91" i="7"/>
  <c r="AJ91" i="7"/>
  <c r="AF91" i="7"/>
  <c r="AB91" i="7"/>
  <c r="X91" i="7"/>
  <c r="AQ91" i="7"/>
  <c r="AM91" i="7"/>
  <c r="AI91" i="7"/>
  <c r="AE91" i="7"/>
  <c r="AA91" i="7"/>
  <c r="AT91" i="7"/>
  <c r="AP91" i="7"/>
  <c r="AL91" i="7"/>
  <c r="AH91" i="7"/>
  <c r="AD91" i="7"/>
  <c r="Z91" i="7"/>
  <c r="AS91" i="7"/>
  <c r="AO91" i="7"/>
  <c r="AK91" i="7"/>
  <c r="AG91" i="7"/>
  <c r="AC91" i="7"/>
  <c r="Y91" i="7"/>
  <c r="AS92" i="7"/>
  <c r="AO92" i="7"/>
  <c r="AP92" i="7"/>
  <c r="AK92" i="7"/>
  <c r="AG92" i="7"/>
  <c r="AC92" i="7"/>
  <c r="Y92" i="7"/>
  <c r="AT92" i="7"/>
  <c r="AN92" i="7"/>
  <c r="AJ92" i="7"/>
  <c r="AF92" i="7"/>
  <c r="AB92" i="7"/>
  <c r="X92" i="7"/>
  <c r="AR92" i="7"/>
  <c r="AM92" i="7"/>
  <c r="AI92" i="7"/>
  <c r="AE92" i="7"/>
  <c r="AA92" i="7"/>
  <c r="AQ92" i="7"/>
  <c r="AL92" i="7"/>
  <c r="AH92" i="7"/>
  <c r="AD92" i="7"/>
  <c r="Z92" i="7"/>
  <c r="AT93" i="7"/>
  <c r="AP93" i="7"/>
  <c r="AL93" i="7"/>
  <c r="AH93" i="7"/>
  <c r="AD93" i="7"/>
  <c r="Z93" i="7"/>
  <c r="AS93" i="7"/>
  <c r="AO93" i="7"/>
  <c r="AK93" i="7"/>
  <c r="AR93" i="7"/>
  <c r="AN93" i="7"/>
  <c r="AJ93" i="7"/>
  <c r="AI93" i="7"/>
  <c r="AC93" i="7"/>
  <c r="X93" i="7"/>
  <c r="AG93" i="7"/>
  <c r="AB93" i="7"/>
  <c r="AQ93" i="7"/>
  <c r="AF93" i="7"/>
  <c r="AA93" i="7"/>
  <c r="AM93" i="7"/>
  <c r="AE93" i="7"/>
  <c r="Y93" i="7"/>
  <c r="AQ94" i="7"/>
  <c r="AM94" i="7"/>
  <c r="AI94" i="7"/>
  <c r="AE94" i="7"/>
  <c r="AA94" i="7"/>
  <c r="AT94" i="7"/>
  <c r="AP94" i="7"/>
  <c r="AL94" i="7"/>
  <c r="AH94" i="7"/>
  <c r="AD94" i="7"/>
  <c r="Z94" i="7"/>
  <c r="AS94" i="7"/>
  <c r="AO94" i="7"/>
  <c r="AK94" i="7"/>
  <c r="AG94" i="7"/>
  <c r="AC94" i="7"/>
  <c r="Y94" i="7"/>
  <c r="AR94" i="7"/>
  <c r="AB94" i="7"/>
  <c r="AN94" i="7"/>
  <c r="X94" i="7"/>
  <c r="AJ94" i="7"/>
  <c r="AF94" i="7"/>
  <c r="AR95" i="7"/>
  <c r="AN95" i="7"/>
  <c r="AJ95" i="7"/>
  <c r="AF95" i="7"/>
  <c r="AB95" i="7"/>
  <c r="X95" i="7"/>
  <c r="AQ95" i="7"/>
  <c r="AM95" i="7"/>
  <c r="AI95" i="7"/>
  <c r="AE95" i="7"/>
  <c r="AA95" i="7"/>
  <c r="AT95" i="7"/>
  <c r="AP95" i="7"/>
  <c r="AL95" i="7"/>
  <c r="AH95" i="7"/>
  <c r="AD95" i="7"/>
  <c r="Z95" i="7"/>
  <c r="AK95" i="7"/>
  <c r="AG95" i="7"/>
  <c r="AS95" i="7"/>
  <c r="AC95" i="7"/>
  <c r="AO95" i="7"/>
  <c r="Y95" i="7"/>
  <c r="AO96" i="7"/>
  <c r="Y96" i="7"/>
  <c r="AN96" i="7"/>
  <c r="X96" i="7"/>
  <c r="AM96" i="7"/>
  <c r="AT96" i="7"/>
  <c r="AK96" i="7"/>
  <c r="AP96" i="7"/>
  <c r="AJ96" i="7"/>
  <c r="AL96" i="7"/>
  <c r="AI96" i="7"/>
  <c r="AH96" i="7"/>
  <c r="AG96" i="7"/>
  <c r="AD96" i="7"/>
  <c r="AF96" i="7"/>
  <c r="Z96" i="7"/>
  <c r="AE96" i="7"/>
  <c r="AS96" i="7"/>
  <c r="AC96" i="7"/>
  <c r="AR96" i="7"/>
  <c r="AB96" i="7"/>
  <c r="AQ96" i="7"/>
  <c r="AA96" i="7"/>
  <c r="AT97" i="7"/>
  <c r="AD97" i="7"/>
  <c r="AS97" i="7"/>
  <c r="AC97" i="7"/>
  <c r="AR97" i="7"/>
  <c r="AB97" i="7"/>
  <c r="AP97" i="7"/>
  <c r="Z97" i="7"/>
  <c r="AO97" i="7"/>
  <c r="Y97" i="7"/>
  <c r="AN97" i="7"/>
  <c r="X97" i="7"/>
  <c r="AL97" i="7"/>
  <c r="AQ97" i="7"/>
  <c r="AK97" i="7"/>
  <c r="AM97" i="7"/>
  <c r="AJ97" i="7"/>
  <c r="AI97" i="7"/>
  <c r="AH97" i="7"/>
  <c r="AE97" i="7"/>
  <c r="AG97" i="7"/>
  <c r="AA97" i="7"/>
  <c r="AF97" i="7"/>
  <c r="AE98" i="7"/>
  <c r="AT98" i="7"/>
  <c r="AD98" i="7"/>
  <c r="AS98" i="7"/>
  <c r="AC98" i="7"/>
  <c r="AQ98" i="7"/>
  <c r="AA98" i="7"/>
  <c r="AP98" i="7"/>
  <c r="Z98" i="7"/>
  <c r="AO98" i="7"/>
  <c r="Y98" i="7"/>
  <c r="AM98" i="7"/>
  <c r="AR98" i="7"/>
  <c r="AL98" i="7"/>
  <c r="AN98" i="7"/>
  <c r="AK98" i="7"/>
  <c r="AJ98" i="7"/>
  <c r="AI98" i="7"/>
  <c r="AF98" i="7"/>
  <c r="AH98" i="7"/>
  <c r="AB98" i="7"/>
  <c r="AG98" i="7"/>
  <c r="X98" i="7"/>
  <c r="AS99" i="7"/>
  <c r="AO99" i="7"/>
  <c r="AK99" i="7"/>
  <c r="AG99" i="7"/>
  <c r="AC99" i="7"/>
  <c r="Y99" i="7"/>
  <c r="AR99" i="7"/>
  <c r="AN99" i="7"/>
  <c r="AJ99" i="7"/>
  <c r="AF99" i="7"/>
  <c r="AB99" i="7"/>
  <c r="X99" i="7"/>
  <c r="AQ99" i="7"/>
  <c r="AM99" i="7"/>
  <c r="AI99" i="7"/>
  <c r="AE99" i="7"/>
  <c r="AA99" i="7"/>
  <c r="AT99" i="7"/>
  <c r="AD99" i="7"/>
  <c r="AP99" i="7"/>
  <c r="Z99" i="7"/>
  <c r="AL99" i="7"/>
  <c r="AH99" i="7"/>
  <c r="AG100" i="7"/>
  <c r="X100" i="7"/>
  <c r="AH100" i="7"/>
  <c r="AB100" i="7"/>
  <c r="Z100" i="7"/>
  <c r="AE100" i="7"/>
  <c r="AS100" i="7"/>
  <c r="AC100" i="7"/>
  <c r="AQ100" i="7"/>
  <c r="AA100" i="7"/>
  <c r="AO100" i="7"/>
  <c r="Y100" i="7"/>
  <c r="AN100" i="7"/>
  <c r="AR100" i="7"/>
  <c r="AM100" i="7"/>
  <c r="AP100" i="7"/>
  <c r="AK100" i="7"/>
  <c r="AF100" i="7"/>
  <c r="AT100" i="7"/>
  <c r="AJ100" i="7"/>
  <c r="AL100" i="7"/>
  <c r="AI100" i="7"/>
  <c r="AD100" i="7"/>
  <c r="AT101" i="7"/>
  <c r="AD101" i="7"/>
  <c r="Y101" i="7"/>
  <c r="AC101" i="7"/>
  <c r="AN101" i="7"/>
  <c r="X101" i="7"/>
  <c r="AP101" i="7"/>
  <c r="Z101" i="7"/>
  <c r="AI101" i="7"/>
  <c r="AQ101" i="7"/>
  <c r="AJ101" i="7"/>
  <c r="AM101" i="7"/>
  <c r="AL101" i="7"/>
  <c r="AO101" i="7"/>
  <c r="AS101" i="7"/>
  <c r="AA101" i="7"/>
  <c r="AF101" i="7"/>
  <c r="AE101" i="7"/>
  <c r="AH101" i="7"/>
  <c r="AG101" i="7"/>
  <c r="AK101" i="7"/>
  <c r="AR101" i="7"/>
  <c r="AB101" i="7"/>
  <c r="AI102" i="7"/>
  <c r="AH102" i="7"/>
  <c r="AL102" i="7"/>
  <c r="AK102" i="7"/>
  <c r="AR102" i="7"/>
  <c r="X102" i="7"/>
  <c r="AE102" i="7"/>
  <c r="Z102" i="7"/>
  <c r="AD102" i="7"/>
  <c r="AG102" i="7"/>
  <c r="AN102" i="7"/>
  <c r="AQ102" i="7"/>
  <c r="AA102" i="7"/>
  <c r="AB102" i="7"/>
  <c r="AS102" i="7"/>
  <c r="AC102" i="7"/>
  <c r="AJ102" i="7"/>
  <c r="AM102" i="7"/>
  <c r="AP102" i="7"/>
  <c r="AT102" i="7"/>
  <c r="AO102" i="7"/>
  <c r="Y102" i="7"/>
  <c r="AF102" i="7"/>
  <c r="AT103" i="7"/>
  <c r="AP103" i="7"/>
  <c r="AL103" i="7"/>
  <c r="AH103" i="7"/>
  <c r="AD103" i="7"/>
  <c r="Z103" i="7"/>
  <c r="AS103" i="7"/>
  <c r="AO103" i="7"/>
  <c r="AK103" i="7"/>
  <c r="AG103" i="7"/>
  <c r="AC103" i="7"/>
  <c r="Y103" i="7"/>
  <c r="AR103" i="7"/>
  <c r="AN103" i="7"/>
  <c r="AJ103" i="7"/>
  <c r="AF103" i="7"/>
  <c r="AB103" i="7"/>
  <c r="X103" i="7"/>
  <c r="AM103" i="7"/>
  <c r="AI103" i="7"/>
  <c r="AE103" i="7"/>
  <c r="AQ103" i="7"/>
  <c r="AA103" i="7"/>
  <c r="AR105" i="7"/>
  <c r="AN105" i="7"/>
  <c r="AJ105" i="7"/>
  <c r="AF105" i="7"/>
  <c r="AB105" i="7"/>
  <c r="X105" i="7"/>
  <c r="AQ105" i="7"/>
  <c r="AM105" i="7"/>
  <c r="AI105" i="7"/>
  <c r="AE105" i="7"/>
  <c r="AA105" i="7"/>
  <c r="AT105" i="7"/>
  <c r="AP105" i="7"/>
  <c r="AL105" i="7"/>
  <c r="AH105" i="7"/>
  <c r="AD105" i="7"/>
  <c r="Z105" i="7"/>
  <c r="AO105" i="7"/>
  <c r="Y105" i="7"/>
  <c r="AK105" i="7"/>
  <c r="AG105" i="7"/>
  <c r="AS105" i="7"/>
  <c r="AC105" i="7"/>
  <c r="AT107" i="7"/>
  <c r="AP107" i="7"/>
  <c r="AL107" i="7"/>
  <c r="AH107" i="7"/>
  <c r="AD107" i="7"/>
  <c r="Z107" i="7"/>
  <c r="AS107" i="7"/>
  <c r="AO107" i="7"/>
  <c r="AK107" i="7"/>
  <c r="AG107" i="7"/>
  <c r="AC107" i="7"/>
  <c r="Y107" i="7"/>
  <c r="AR107" i="7"/>
  <c r="AN107" i="7"/>
  <c r="AJ107" i="7"/>
  <c r="AF107" i="7"/>
  <c r="AB107" i="7"/>
  <c r="X107" i="7"/>
  <c r="AQ107" i="7"/>
  <c r="AA107" i="7"/>
  <c r="AM107" i="7"/>
  <c r="AI107" i="7"/>
  <c r="AE107" i="7"/>
  <c r="AR109" i="7"/>
  <c r="AN109" i="7"/>
  <c r="AJ109" i="7"/>
  <c r="AF109" i="7"/>
  <c r="AB109" i="7"/>
  <c r="X109" i="7"/>
  <c r="AQ109" i="7"/>
  <c r="AM109" i="7"/>
  <c r="AI109" i="7"/>
  <c r="AE109" i="7"/>
  <c r="AA109" i="7"/>
  <c r="AT109" i="7"/>
  <c r="AP109" i="7"/>
  <c r="AL109" i="7"/>
  <c r="AH109" i="7"/>
  <c r="AD109" i="7"/>
  <c r="Z109" i="7"/>
  <c r="AS109" i="7"/>
  <c r="AC109" i="7"/>
  <c r="AO109" i="7"/>
  <c r="Y109" i="7"/>
  <c r="AK109" i="7"/>
  <c r="AG109" i="7"/>
  <c r="AS111" i="7"/>
  <c r="AO111" i="7"/>
  <c r="AK111" i="7"/>
  <c r="AG111" i="7"/>
  <c r="AC111" i="7"/>
  <c r="Y111" i="7"/>
  <c r="AR111" i="7"/>
  <c r="AN111" i="7"/>
  <c r="AJ111" i="7"/>
  <c r="AF111" i="7"/>
  <c r="AB111" i="7"/>
  <c r="X111" i="7"/>
  <c r="AQ111" i="7"/>
  <c r="AM111" i="7"/>
  <c r="AI111" i="7"/>
  <c r="AE111" i="7"/>
  <c r="AA111" i="7"/>
  <c r="AP111" i="7"/>
  <c r="Z111" i="7"/>
  <c r="AL111" i="7"/>
  <c r="AH111" i="7"/>
  <c r="AT111" i="7"/>
  <c r="AD111" i="7"/>
  <c r="AQ113" i="7"/>
  <c r="AM113" i="7"/>
  <c r="AI113" i="7"/>
  <c r="AE113" i="7"/>
  <c r="AA113" i="7"/>
  <c r="AT113" i="7"/>
  <c r="AP113" i="7"/>
  <c r="AL113" i="7"/>
  <c r="AH113" i="7"/>
  <c r="AD113" i="7"/>
  <c r="Z113" i="7"/>
  <c r="AS113" i="7"/>
  <c r="AO113" i="7"/>
  <c r="AK113" i="7"/>
  <c r="AG113" i="7"/>
  <c r="AC113" i="7"/>
  <c r="Y113" i="7"/>
  <c r="AR113" i="7"/>
  <c r="AB113" i="7"/>
  <c r="AN113" i="7"/>
  <c r="X113" i="7"/>
  <c r="AJ113" i="7"/>
  <c r="AF113" i="7"/>
  <c r="AS115" i="7"/>
  <c r="AO115" i="7"/>
  <c r="AK115" i="7"/>
  <c r="AG115" i="7"/>
  <c r="AC115" i="7"/>
  <c r="Y115" i="7"/>
  <c r="AR115" i="7"/>
  <c r="AN115" i="7"/>
  <c r="AJ115" i="7"/>
  <c r="AF115" i="7"/>
  <c r="AB115" i="7"/>
  <c r="X115" i="7"/>
  <c r="AQ115" i="7"/>
  <c r="AM115" i="7"/>
  <c r="AI115" i="7"/>
  <c r="AE115" i="7"/>
  <c r="AA115" i="7"/>
  <c r="AT115" i="7"/>
  <c r="AD115" i="7"/>
  <c r="AP115" i="7"/>
  <c r="Z115" i="7"/>
  <c r="AL115" i="7"/>
  <c r="AH115" i="7"/>
  <c r="AQ117" i="7"/>
  <c r="AM117" i="7"/>
  <c r="AI117" i="7"/>
  <c r="AE117" i="7"/>
  <c r="AA117" i="7"/>
  <c r="AT117" i="7"/>
  <c r="AP117" i="7"/>
  <c r="AL117" i="7"/>
  <c r="AH117" i="7"/>
  <c r="AD117" i="7"/>
  <c r="Z117" i="7"/>
  <c r="AS117" i="7"/>
  <c r="AO117" i="7"/>
  <c r="AK117" i="7"/>
  <c r="AG117" i="7"/>
  <c r="AC117" i="7"/>
  <c r="Y117" i="7"/>
  <c r="AF117" i="7"/>
  <c r="AR117" i="7"/>
  <c r="AB117" i="7"/>
  <c r="AN117" i="7"/>
  <c r="X117" i="7"/>
  <c r="AJ117" i="7"/>
  <c r="AS119" i="7"/>
  <c r="AO119" i="7"/>
  <c r="AK119" i="7"/>
  <c r="AG119" i="7"/>
  <c r="AC119" i="7"/>
  <c r="Y119" i="7"/>
  <c r="AR119" i="7"/>
  <c r="AN119" i="7"/>
  <c r="AJ119" i="7"/>
  <c r="AF119" i="7"/>
  <c r="AB119" i="7"/>
  <c r="X119" i="7"/>
  <c r="AQ119" i="7"/>
  <c r="AM119" i="7"/>
  <c r="AI119" i="7"/>
  <c r="AE119" i="7"/>
  <c r="AA119" i="7"/>
  <c r="AH119" i="7"/>
  <c r="AT119" i="7"/>
  <c r="AD119" i="7"/>
  <c r="AP119" i="7"/>
  <c r="Z119" i="7"/>
  <c r="AL119" i="7"/>
  <c r="AB21" i="7"/>
  <c r="C4" i="9"/>
  <c r="C12" i="9"/>
  <c r="C18" i="9"/>
  <c r="C22" i="9"/>
  <c r="C26" i="9"/>
  <c r="AS21" i="7"/>
  <c r="Z21" i="7"/>
  <c r="AP21" i="7"/>
  <c r="AC21" i="7"/>
  <c r="C8" i="9"/>
  <c r="AO22" i="7"/>
  <c r="AL22" i="7"/>
  <c r="AK22" i="7"/>
  <c r="AM22" i="7"/>
  <c r="X22" i="7"/>
  <c r="AA23" i="7"/>
  <c r="AQ23" i="7"/>
  <c r="AB23" i="7"/>
  <c r="AR23" i="7"/>
  <c r="AC23" i="7"/>
  <c r="AS12" i="7"/>
  <c r="AO12" i="7"/>
  <c r="AK12" i="7"/>
  <c r="AG12" i="7"/>
  <c r="AC12" i="7"/>
  <c r="Y12" i="7"/>
  <c r="AP12" i="7"/>
  <c r="AD12" i="7"/>
  <c r="AR12" i="7"/>
  <c r="AN12" i="7"/>
  <c r="AJ12" i="7"/>
  <c r="AF12" i="7"/>
  <c r="AB12" i="7"/>
  <c r="X12" i="7"/>
  <c r="AT12" i="7"/>
  <c r="Z12" i="7"/>
  <c r="AQ12" i="7"/>
  <c r="AM12" i="7"/>
  <c r="AI12" i="7"/>
  <c r="AE12" i="7"/>
  <c r="AA12" i="7"/>
  <c r="AL12" i="7"/>
  <c r="AH12" i="7"/>
  <c r="AS11" i="7"/>
  <c r="AO11" i="7"/>
  <c r="AK11" i="7"/>
  <c r="AG11" i="7"/>
  <c r="AC11" i="7"/>
  <c r="Y11" i="7"/>
  <c r="AT11" i="7"/>
  <c r="AD11" i="7"/>
  <c r="AR11" i="7"/>
  <c r="AN11" i="7"/>
  <c r="AJ11" i="7"/>
  <c r="AF11" i="7"/>
  <c r="AB11" i="7"/>
  <c r="X11" i="7"/>
  <c r="AL11" i="7"/>
  <c r="Z11" i="7"/>
  <c r="AQ11" i="7"/>
  <c r="AM11" i="7"/>
  <c r="AI11" i="7"/>
  <c r="AE11" i="7"/>
  <c r="AA11" i="7"/>
  <c r="AP11" i="7"/>
  <c r="AH11" i="7"/>
  <c r="AR10" i="7"/>
  <c r="AN10" i="7"/>
  <c r="AJ10" i="7"/>
  <c r="AF10" i="7"/>
  <c r="AB10" i="7"/>
  <c r="X10" i="7"/>
  <c r="AP10" i="7"/>
  <c r="Z10" i="7"/>
  <c r="AQ10" i="7"/>
  <c r="AM10" i="7"/>
  <c r="AI10" i="7"/>
  <c r="AE10" i="7"/>
  <c r="AA10" i="7"/>
  <c r="AT10" i="7"/>
  <c r="AH10" i="7"/>
  <c r="AS10" i="7"/>
  <c r="AO10" i="7"/>
  <c r="AK10" i="7"/>
  <c r="AG10" i="7"/>
  <c r="AC10" i="7"/>
  <c r="Y10" i="7"/>
  <c r="AL10" i="7"/>
  <c r="AD10" i="7"/>
  <c r="M24" i="9" l="1"/>
  <c r="G17" i="5"/>
  <c r="I17" i="9" s="1"/>
  <c r="M6" i="9"/>
  <c r="M23" i="9"/>
  <c r="M15" i="9"/>
  <c r="M10" i="9"/>
  <c r="M16" i="9"/>
  <c r="M18" i="9"/>
  <c r="M26" i="9"/>
  <c r="M3" i="9"/>
  <c r="M25" i="9"/>
  <c r="V2" i="12"/>
  <c r="M13" i="9"/>
  <c r="M20" i="9"/>
  <c r="M22" i="9"/>
  <c r="M4" i="9"/>
  <c r="M8" i="9"/>
  <c r="M17" i="9"/>
  <c r="M7" i="9"/>
  <c r="M21" i="9"/>
  <c r="M14" i="9"/>
  <c r="M12" i="9"/>
  <c r="M9" i="9"/>
  <c r="M11" i="9"/>
  <c r="M5" i="9"/>
  <c r="M19" i="9"/>
  <c r="D14" i="5"/>
  <c r="H14" i="9" s="1"/>
  <c r="G20" i="5"/>
  <c r="I20" i="9" s="1"/>
  <c r="G13" i="5"/>
  <c r="I13" i="9" s="1"/>
  <c r="G22" i="5"/>
  <c r="I22" i="9" s="1"/>
  <c r="D18" i="5"/>
  <c r="H18" i="9" s="1"/>
  <c r="D26" i="5"/>
  <c r="H26" i="9" s="1"/>
  <c r="P5" i="5"/>
  <c r="G5" i="5"/>
  <c r="M4" i="5"/>
  <c r="M17" i="5"/>
  <c r="M14" i="5"/>
  <c r="P11" i="5"/>
  <c r="M19" i="5"/>
  <c r="G4" i="5"/>
  <c r="G11" i="5"/>
  <c r="P19" i="5"/>
  <c r="P7" i="5"/>
  <c r="P21" i="5"/>
  <c r="M13" i="5"/>
  <c r="P8" i="5"/>
  <c r="L8" i="9" s="1"/>
  <c r="J25" i="5"/>
  <c r="M7" i="5"/>
  <c r="J24" i="5"/>
  <c r="D22" i="5"/>
  <c r="H22" i="9" s="1"/>
  <c r="M20" i="5"/>
  <c r="M10" i="5"/>
  <c r="M18" i="5"/>
  <c r="M16" i="5"/>
  <c r="D10" i="5"/>
  <c r="H10" i="9" s="1"/>
  <c r="M22" i="5"/>
  <c r="J22" i="5"/>
  <c r="J14" i="5"/>
  <c r="J9" i="5"/>
  <c r="G10" i="5"/>
  <c r="G24" i="5"/>
  <c r="P18" i="5"/>
  <c r="G15" i="5"/>
  <c r="G12" i="5"/>
  <c r="G9" i="5"/>
  <c r="J20" i="5"/>
  <c r="J17" i="5"/>
  <c r="P16" i="5"/>
  <c r="J23" i="5"/>
  <c r="J8" i="5"/>
  <c r="P22" i="5"/>
  <c r="M6" i="5"/>
  <c r="J12" i="5"/>
  <c r="G14" i="5"/>
  <c r="P26" i="5"/>
  <c r="M26" i="5"/>
  <c r="M15" i="5"/>
  <c r="J5" i="5"/>
  <c r="D15" i="5"/>
  <c r="H15" i="9" s="1"/>
  <c r="D5" i="5"/>
  <c r="H5" i="9" s="1"/>
  <c r="D9" i="5"/>
  <c r="H9" i="9" s="1"/>
  <c r="P15" i="5"/>
  <c r="J13" i="5"/>
  <c r="M24" i="5"/>
  <c r="G18" i="5"/>
  <c r="P13" i="5"/>
  <c r="M8" i="5"/>
  <c r="J19" i="5"/>
  <c r="J21" i="5"/>
  <c r="G23" i="5"/>
  <c r="G19" i="5"/>
  <c r="P25" i="5"/>
  <c r="M21" i="5"/>
  <c r="M11" i="5"/>
  <c r="J18" i="5"/>
  <c r="D24" i="5"/>
  <c r="H24" i="9" s="1"/>
  <c r="D13" i="5"/>
  <c r="H13" i="9" s="1"/>
  <c r="D25" i="5"/>
  <c r="H25" i="9" s="1"/>
  <c r="D6" i="5"/>
  <c r="H6" i="9" s="1"/>
  <c r="D21" i="5"/>
  <c r="H21" i="9" s="1"/>
  <c r="D7" i="5"/>
  <c r="H7" i="9" s="1"/>
  <c r="P14" i="5"/>
  <c r="P6" i="5"/>
  <c r="L6" i="9" s="1"/>
  <c r="J26" i="5"/>
  <c r="P17" i="5"/>
  <c r="M12" i="5"/>
  <c r="J10" i="5"/>
  <c r="G6" i="5"/>
  <c r="P10" i="5"/>
  <c r="M25" i="5"/>
  <c r="G8" i="5"/>
  <c r="G7" i="5"/>
  <c r="P9" i="5"/>
  <c r="M23" i="5"/>
  <c r="J4" i="5"/>
  <c r="D11" i="5"/>
  <c r="H11" i="9" s="1"/>
  <c r="D23" i="5"/>
  <c r="H23" i="9" s="1"/>
  <c r="D17" i="5"/>
  <c r="H17" i="9" s="1"/>
  <c r="D19" i="5"/>
  <c r="H19" i="9" s="1"/>
  <c r="D4" i="5"/>
  <c r="H4" i="9" s="1"/>
  <c r="P20" i="5"/>
  <c r="J11" i="5"/>
  <c r="J15" i="5"/>
  <c r="P4" i="5"/>
  <c r="J7" i="5"/>
  <c r="G26" i="5"/>
  <c r="G25" i="5"/>
  <c r="G21" i="5"/>
  <c r="P12" i="5"/>
  <c r="M9" i="5"/>
  <c r="J6" i="5"/>
  <c r="G16" i="5"/>
  <c r="P23" i="5"/>
  <c r="P24" i="5"/>
  <c r="M5" i="5"/>
  <c r="J16" i="5"/>
  <c r="D20" i="5"/>
  <c r="H20" i="9" s="1"/>
  <c r="D8" i="5"/>
  <c r="H8" i="9" s="1"/>
  <c r="D16" i="5"/>
  <c r="H16" i="9" s="1"/>
  <c r="D12" i="5"/>
  <c r="H12" i="9" s="1"/>
  <c r="M3" i="5"/>
  <c r="V8" i="5"/>
  <c r="D3" i="5"/>
  <c r="H3" i="9" s="1"/>
  <c r="P3" i="5"/>
  <c r="J3" i="5"/>
  <c r="G3" i="5"/>
  <c r="S17" i="5" l="1"/>
  <c r="R14" i="5"/>
  <c r="S20" i="5"/>
  <c r="V6" i="5"/>
  <c r="S13" i="5"/>
  <c r="S22" i="5"/>
  <c r="R26" i="5"/>
  <c r="S26" i="5"/>
  <c r="I26" i="9"/>
  <c r="V13" i="5"/>
  <c r="L13" i="9"/>
  <c r="S14" i="5"/>
  <c r="I14" i="9"/>
  <c r="V19" i="5"/>
  <c r="L19" i="9"/>
  <c r="U3" i="5"/>
  <c r="K3" i="9"/>
  <c r="V23" i="5"/>
  <c r="L23" i="9"/>
  <c r="V12" i="5"/>
  <c r="L12" i="9"/>
  <c r="T7" i="5"/>
  <c r="J7" i="9"/>
  <c r="V20" i="5"/>
  <c r="L20" i="9"/>
  <c r="V9" i="5"/>
  <c r="L9" i="9"/>
  <c r="V10" i="5"/>
  <c r="L10" i="9"/>
  <c r="V17" i="5"/>
  <c r="L17" i="9"/>
  <c r="U21" i="5"/>
  <c r="K21" i="9"/>
  <c r="T21" i="5"/>
  <c r="J21" i="9"/>
  <c r="S18" i="5"/>
  <c r="I18" i="9"/>
  <c r="U15" i="5"/>
  <c r="K15" i="9"/>
  <c r="T12" i="5"/>
  <c r="J12" i="9"/>
  <c r="T23" i="5"/>
  <c r="J23" i="9"/>
  <c r="S9" i="5"/>
  <c r="I9" i="9"/>
  <c r="S24" i="5"/>
  <c r="I24" i="9"/>
  <c r="T22" i="5"/>
  <c r="J22" i="9"/>
  <c r="U18" i="5"/>
  <c r="K18" i="9"/>
  <c r="T24" i="5"/>
  <c r="J24" i="9"/>
  <c r="U13" i="5"/>
  <c r="K13" i="9"/>
  <c r="S11" i="5"/>
  <c r="I11" i="9"/>
  <c r="U14" i="5"/>
  <c r="K14" i="9"/>
  <c r="V5" i="5"/>
  <c r="L5" i="9"/>
  <c r="U25" i="5"/>
  <c r="K25" i="9"/>
  <c r="V14" i="5"/>
  <c r="L14" i="9"/>
  <c r="S23" i="5"/>
  <c r="I23" i="9"/>
  <c r="T5" i="5"/>
  <c r="J5" i="9"/>
  <c r="T20" i="5"/>
  <c r="J20" i="9"/>
  <c r="S5" i="5"/>
  <c r="I5" i="9"/>
  <c r="S3" i="5"/>
  <c r="I3" i="9"/>
  <c r="S16" i="5"/>
  <c r="I16" i="9"/>
  <c r="S7" i="5"/>
  <c r="I7" i="9"/>
  <c r="S6" i="5"/>
  <c r="I6" i="9"/>
  <c r="T26" i="5"/>
  <c r="J26" i="9"/>
  <c r="V25" i="5"/>
  <c r="L25" i="9"/>
  <c r="T19" i="5"/>
  <c r="J19" i="9"/>
  <c r="U24" i="5"/>
  <c r="K24" i="9"/>
  <c r="U26" i="5"/>
  <c r="K26" i="9"/>
  <c r="U6" i="5"/>
  <c r="K6" i="9"/>
  <c r="V16" i="5"/>
  <c r="L16" i="9"/>
  <c r="S12" i="5"/>
  <c r="I12" i="9"/>
  <c r="S10" i="5"/>
  <c r="I10" i="9"/>
  <c r="U22" i="5"/>
  <c r="K22" i="9"/>
  <c r="U10" i="5"/>
  <c r="K10" i="9"/>
  <c r="U7" i="5"/>
  <c r="K7" i="9"/>
  <c r="V21" i="5"/>
  <c r="L21" i="9"/>
  <c r="S4" i="5"/>
  <c r="I4" i="9"/>
  <c r="U17" i="5"/>
  <c r="K17" i="9"/>
  <c r="V24" i="5"/>
  <c r="L24" i="9"/>
  <c r="U9" i="5"/>
  <c r="K9" i="9"/>
  <c r="T11" i="5"/>
  <c r="J11" i="9"/>
  <c r="U23" i="5"/>
  <c r="K23" i="9"/>
  <c r="U12" i="5"/>
  <c r="K12" i="9"/>
  <c r="U11" i="5"/>
  <c r="K11" i="9"/>
  <c r="V15" i="5"/>
  <c r="L15" i="9"/>
  <c r="T8" i="5"/>
  <c r="J8" i="9"/>
  <c r="V18" i="5"/>
  <c r="L18" i="9"/>
  <c r="T14" i="5"/>
  <c r="J14" i="9"/>
  <c r="U16" i="5"/>
  <c r="K16" i="9"/>
  <c r="V11" i="5"/>
  <c r="L11" i="9"/>
  <c r="T16" i="5"/>
  <c r="J16" i="9"/>
  <c r="S21" i="5"/>
  <c r="I21" i="9"/>
  <c r="V4" i="5"/>
  <c r="L4" i="9"/>
  <c r="T3" i="5"/>
  <c r="J3" i="9"/>
  <c r="V3" i="5"/>
  <c r="L3" i="9"/>
  <c r="U5" i="5"/>
  <c r="K5" i="9"/>
  <c r="T6" i="5"/>
  <c r="J6" i="9"/>
  <c r="S25" i="5"/>
  <c r="I25" i="9"/>
  <c r="T15" i="5"/>
  <c r="J15" i="9"/>
  <c r="T4" i="5"/>
  <c r="J4" i="9"/>
  <c r="S8" i="5"/>
  <c r="I8" i="9"/>
  <c r="T10" i="5"/>
  <c r="J10" i="9"/>
  <c r="T18" i="5"/>
  <c r="J18" i="9"/>
  <c r="S19" i="5"/>
  <c r="I19" i="9"/>
  <c r="U8" i="5"/>
  <c r="K8" i="9"/>
  <c r="T13" i="5"/>
  <c r="J13" i="9"/>
  <c r="V26" i="5"/>
  <c r="L26" i="9"/>
  <c r="V22" i="5"/>
  <c r="L22" i="9"/>
  <c r="T17" i="5"/>
  <c r="J17" i="9"/>
  <c r="S15" i="5"/>
  <c r="I15" i="9"/>
  <c r="T9" i="5"/>
  <c r="J9" i="9"/>
  <c r="U20" i="5"/>
  <c r="K20" i="9"/>
  <c r="T25" i="5"/>
  <c r="J25" i="9"/>
  <c r="V7" i="5"/>
  <c r="L7" i="9"/>
  <c r="U19" i="5"/>
  <c r="K19" i="9"/>
  <c r="U4" i="5"/>
  <c r="K4" i="9"/>
  <c r="R6" i="5"/>
  <c r="R15" i="5"/>
  <c r="R10" i="5"/>
  <c r="R18" i="5"/>
  <c r="R8" i="5"/>
  <c r="R17" i="5"/>
  <c r="R25" i="5"/>
  <c r="R22" i="5"/>
  <c r="R3" i="5"/>
  <c r="R20" i="5"/>
  <c r="R23" i="5"/>
  <c r="R7" i="5"/>
  <c r="R13" i="5"/>
  <c r="R9" i="5"/>
  <c r="R16" i="5"/>
  <c r="R19" i="5"/>
  <c r="R12" i="5"/>
  <c r="R4" i="5"/>
  <c r="R11" i="5"/>
  <c r="R21" i="5"/>
  <c r="R24" i="5"/>
  <c r="R5" i="5"/>
  <c r="O21" i="9" l="1"/>
  <c r="Y14" i="5"/>
  <c r="O13" i="9"/>
  <c r="Y23" i="5"/>
  <c r="Y10" i="5"/>
  <c r="Y11" i="5"/>
  <c r="Y16" i="5"/>
  <c r="O19" i="9"/>
  <c r="Y5" i="5"/>
  <c r="Y20" i="5"/>
  <c r="Y26" i="5"/>
  <c r="O15" i="9"/>
  <c r="N3" i="9"/>
  <c r="X15" i="5"/>
  <c r="X21" i="5"/>
  <c r="X17" i="5"/>
  <c r="X3" i="5"/>
  <c r="X13" i="5"/>
  <c r="X25" i="5"/>
  <c r="X22" i="5"/>
  <c r="X20" i="5"/>
  <c r="N10" i="9"/>
  <c r="N20" i="9"/>
  <c r="X19" i="5"/>
  <c r="X10" i="5"/>
  <c r="X7" i="5"/>
  <c r="X23" i="5"/>
  <c r="X24" i="5"/>
  <c r="N17" i="9"/>
  <c r="O26" i="9"/>
  <c r="O18" i="9"/>
  <c r="N4" i="9"/>
  <c r="N12" i="9"/>
  <c r="N6" i="9"/>
  <c r="N5" i="9"/>
  <c r="N11" i="9"/>
  <c r="O22" i="9"/>
  <c r="N9" i="9"/>
  <c r="N18" i="9"/>
  <c r="N26" i="9"/>
  <c r="N23" i="9"/>
  <c r="X8" i="5"/>
  <c r="X4" i="5"/>
  <c r="X12" i="5"/>
  <c r="X6" i="5"/>
  <c r="X16" i="5"/>
  <c r="X5" i="5"/>
  <c r="X11" i="5"/>
  <c r="X9" i="5"/>
  <c r="X18" i="5"/>
  <c r="X14" i="5"/>
  <c r="X26" i="5"/>
  <c r="Y24" i="5"/>
  <c r="O6" i="9"/>
  <c r="Y15" i="5"/>
  <c r="Y19" i="5"/>
  <c r="Y25" i="5"/>
  <c r="O10" i="9"/>
  <c r="O12" i="9"/>
  <c r="O11" i="9"/>
  <c r="O24" i="9"/>
  <c r="O23" i="9"/>
  <c r="N22" i="9"/>
  <c r="O25" i="9"/>
  <c r="O4" i="9"/>
  <c r="O16" i="9"/>
  <c r="O5" i="9"/>
  <c r="O17" i="9"/>
  <c r="N19" i="9"/>
  <c r="N24" i="9"/>
  <c r="N25" i="9"/>
  <c r="O8" i="9"/>
  <c r="O9" i="9"/>
  <c r="N16" i="9"/>
  <c r="N21" i="9"/>
  <c r="N13" i="9"/>
  <c r="O7" i="9"/>
  <c r="O3" i="9"/>
  <c r="O20" i="9"/>
  <c r="N14" i="9"/>
  <c r="N15" i="9"/>
  <c r="N7" i="9"/>
  <c r="N8" i="9"/>
  <c r="O14" i="9"/>
  <c r="Y9" i="5"/>
  <c r="Y12" i="5"/>
  <c r="Y13" i="5"/>
  <c r="Y3" i="5"/>
  <c r="Y8" i="5"/>
  <c r="Y6" i="5"/>
  <c r="Y4" i="5"/>
  <c r="Y17" i="5"/>
  <c r="Y21" i="5"/>
  <c r="Y7" i="5"/>
  <c r="Y22" i="5"/>
  <c r="Y18" i="5"/>
  <c r="P16" i="9" l="1"/>
  <c r="P18" i="9"/>
  <c r="P21" i="9"/>
  <c r="P13" i="9"/>
  <c r="Z11" i="5"/>
  <c r="Z10" i="5"/>
  <c r="Z14" i="5"/>
  <c r="Z16" i="5"/>
  <c r="P19" i="9"/>
  <c r="Z23" i="5"/>
  <c r="Z5" i="5"/>
  <c r="Z20" i="5"/>
  <c r="Z26" i="5"/>
  <c r="P15" i="9"/>
  <c r="P26" i="9"/>
  <c r="P22" i="9"/>
  <c r="P24" i="9"/>
  <c r="P8" i="9"/>
  <c r="P25" i="9"/>
  <c r="P7" i="9"/>
  <c r="P14" i="9"/>
  <c r="Z12" i="5"/>
  <c r="P11" i="9"/>
  <c r="P4" i="9"/>
  <c r="Z24" i="5"/>
  <c r="Z19" i="5"/>
  <c r="Z22" i="5"/>
  <c r="Z17" i="5"/>
  <c r="Z4" i="5"/>
  <c r="P5" i="9"/>
  <c r="P20" i="9"/>
  <c r="Z25" i="5"/>
  <c r="Z21" i="5"/>
  <c r="Z18" i="5"/>
  <c r="Z8" i="5"/>
  <c r="P9" i="9"/>
  <c r="P6" i="9"/>
  <c r="Z7" i="5"/>
  <c r="P10" i="9"/>
  <c r="Z13" i="5"/>
  <c r="Z15" i="5"/>
  <c r="Z9" i="5"/>
  <c r="Z6" i="5"/>
  <c r="P23" i="9"/>
  <c r="P12" i="9"/>
  <c r="P17" i="9"/>
  <c r="Z3" i="5"/>
  <c r="P3" i="9"/>
</calcChain>
</file>

<file path=xl/sharedStrings.xml><?xml version="1.0" encoding="utf-8"?>
<sst xmlns="http://schemas.openxmlformats.org/spreadsheetml/2006/main" count="4406" uniqueCount="584">
  <si>
    <t>Pazartesi</t>
  </si>
  <si>
    <t>Salı</t>
  </si>
  <si>
    <t>Çarşamba</t>
  </si>
  <si>
    <t>Perşembe</t>
  </si>
  <si>
    <t>Cuma</t>
  </si>
  <si>
    <t>Öğretim Üyesi</t>
  </si>
  <si>
    <t>Hayrettin Evirgen</t>
  </si>
  <si>
    <t>1. Öğretim</t>
  </si>
  <si>
    <t>Ahmet Turan Özcerit</t>
  </si>
  <si>
    <t>Cemil Öz</t>
  </si>
  <si>
    <t>Cüneyt Bayılmış</t>
  </si>
  <si>
    <t>Kürşat Ayan</t>
  </si>
  <si>
    <t>Serap Kazan</t>
  </si>
  <si>
    <t>Ali Gülbağ</t>
  </si>
  <si>
    <t>Fatih Çelik</t>
  </si>
  <si>
    <t>Ferhat Dikbıyık</t>
  </si>
  <si>
    <t>Baran Kaynak</t>
  </si>
  <si>
    <t>Sinan Tuncel</t>
  </si>
  <si>
    <t>Devrim Akgün</t>
  </si>
  <si>
    <t>Yüksel Yurtay</t>
  </si>
  <si>
    <t>Nevzat Taşbaşı</t>
  </si>
  <si>
    <t>Celal Çeken</t>
  </si>
  <si>
    <t>Veysel Harun Şahin</t>
  </si>
  <si>
    <t>İbrahim Özçelik</t>
  </si>
  <si>
    <t>Murat İskefiyeli</t>
  </si>
  <si>
    <t>Seçkin Arı</t>
  </si>
  <si>
    <t>Ahmet Özmen</t>
  </si>
  <si>
    <t>Ahmet Zengin</t>
  </si>
  <si>
    <t>Nilüfer Yurtay</t>
  </si>
  <si>
    <t>1-A</t>
  </si>
  <si>
    <t>1-B</t>
  </si>
  <si>
    <t>1-C</t>
  </si>
  <si>
    <t>1-D</t>
  </si>
  <si>
    <t>2-A</t>
  </si>
  <si>
    <t>2-B</t>
  </si>
  <si>
    <t>2-C</t>
  </si>
  <si>
    <t>2-KARMA-A</t>
  </si>
  <si>
    <t>3-A</t>
  </si>
  <si>
    <t>3-B</t>
  </si>
  <si>
    <t>3-C</t>
  </si>
  <si>
    <t>3-KARMA-A</t>
  </si>
  <si>
    <t>4-A</t>
  </si>
  <si>
    <t>4-B</t>
  </si>
  <si>
    <t>4-KARMA-A</t>
  </si>
  <si>
    <t>EBT</t>
  </si>
  <si>
    <t>22.00</t>
  </si>
  <si>
    <t>Cumartesi</t>
  </si>
  <si>
    <t xml:space="preserve">Pazar </t>
  </si>
  <si>
    <t>2-D</t>
  </si>
  <si>
    <t>3-D</t>
  </si>
  <si>
    <t>2. Öğretim</t>
  </si>
  <si>
    <t>Toplam</t>
  </si>
  <si>
    <t>Karma</t>
  </si>
  <si>
    <t>BSM Y.LİSANS</t>
  </si>
  <si>
    <t>SG Y.LİSANS</t>
  </si>
  <si>
    <t>Nejat Yumuşak</t>
  </si>
  <si>
    <t>Ümit Kocabıçak</t>
  </si>
  <si>
    <t>4. Sınıf</t>
  </si>
  <si>
    <t>4-C</t>
  </si>
  <si>
    <t>Ümit Kocabıçak (O)</t>
  </si>
  <si>
    <t>Yüksel Yurtay (O)</t>
  </si>
  <si>
    <t>Kürşat Ayan (O)</t>
  </si>
  <si>
    <t>Murat İskefiyeli (O)</t>
  </si>
  <si>
    <t>Nejat Yumuşak (O)</t>
  </si>
  <si>
    <t>Celal Çeken (O)</t>
  </si>
  <si>
    <t>İbrahim Özçelik (O)</t>
  </si>
  <si>
    <t>Ali Gülbağ (O)</t>
  </si>
  <si>
    <t>Ferhat Dikbıyık (O)</t>
  </si>
  <si>
    <t>Serap Kazan (O)</t>
  </si>
  <si>
    <t>Nilüfer Yurtay (O)</t>
  </si>
  <si>
    <t>Nevzat Taşbaşı (O)</t>
  </si>
  <si>
    <t>Cemil Öz (O)</t>
  </si>
  <si>
    <t>Ahmet Özmen (O)</t>
  </si>
  <si>
    <t>1. Öğretim ve Karma</t>
  </si>
  <si>
    <t>Örgün Dersler</t>
  </si>
  <si>
    <t>Sanal</t>
  </si>
  <si>
    <t>Ahmet Zengin (O)</t>
  </si>
  <si>
    <t>Baran Kaynak (O)</t>
  </si>
  <si>
    <t>Cüneyt Bayılmış (O)</t>
  </si>
  <si>
    <t>Devrim Akgün (O)</t>
  </si>
  <si>
    <t>Seçkin Arı (O)</t>
  </si>
  <si>
    <t>Veysel Harun Şahin (O)</t>
  </si>
  <si>
    <t>Örgün + Sanal Dersler</t>
  </si>
  <si>
    <t>Örgün ders verdiği gün sayısı</t>
  </si>
  <si>
    <t>Örgün + Sanal ders verdiği gün sayısı</t>
  </si>
  <si>
    <t>Toplam Örgün ders saati</t>
  </si>
  <si>
    <t>Toplam Örgün + Sanal ders saati</t>
  </si>
  <si>
    <t>Günlük ortalama ders saati</t>
  </si>
  <si>
    <t>15:00'da başlayan</t>
  </si>
  <si>
    <t>17:00 ve sonrasında başlayan</t>
  </si>
  <si>
    <t>Y. Lisans</t>
  </si>
  <si>
    <t>1-KARMA</t>
  </si>
  <si>
    <t>İhtiyaç duyulan sınıf adedi</t>
  </si>
  <si>
    <t>Maksimum</t>
  </si>
  <si>
    <t>Sınıf listesi</t>
  </si>
  <si>
    <t>Kapasite</t>
  </si>
  <si>
    <t>KM 4</t>
  </si>
  <si>
    <t>İnternet</t>
  </si>
  <si>
    <t>1-Karma A</t>
  </si>
  <si>
    <t>Atanan Sınıf Adedi</t>
  </si>
  <si>
    <t>Kalan Sınıf</t>
  </si>
  <si>
    <t>Ders (Şube) sayısı</t>
  </si>
  <si>
    <t>DOKTORA</t>
  </si>
  <si>
    <t>Karma 1. Sınıf</t>
  </si>
  <si>
    <t>Karma 2. Sınıf</t>
  </si>
  <si>
    <t>Yüksek Lisans/Doktora</t>
  </si>
  <si>
    <t>Modelleme ve Simülasyon</t>
  </si>
  <si>
    <t>Lineer Sistemler Teorisi</t>
  </si>
  <si>
    <t>Fizik II- Lab</t>
  </si>
  <si>
    <t>KM6</t>
  </si>
  <si>
    <t>Fizik I - A</t>
  </si>
  <si>
    <t>Fizik I - B</t>
  </si>
  <si>
    <t>Fizik I - C</t>
  </si>
  <si>
    <t>Matematik I - A</t>
  </si>
  <si>
    <t>Matematik I - B</t>
  </si>
  <si>
    <t>Türk Dili</t>
  </si>
  <si>
    <t>Matematik I - C</t>
  </si>
  <si>
    <t>Atatürk İlkeleri ve İnkilap Tarihi</t>
  </si>
  <si>
    <t>Sinan İlyas</t>
  </si>
  <si>
    <t>Bulanık Mantık ve Yapay Sinir Ağları</t>
  </si>
  <si>
    <t>Optimizasyon</t>
  </si>
  <si>
    <t>Mobil Uygulama Geliştirme</t>
  </si>
  <si>
    <t>Tıbbi İstatistik ve Tıp Bilişimine Giriş</t>
  </si>
  <si>
    <t>Finansal BT Yönetimi</t>
  </si>
  <si>
    <t>Kuveyttürk</t>
  </si>
  <si>
    <t>Nesnelerin İnterneti ve Uygulamaları</t>
  </si>
  <si>
    <t>IoT and Applications</t>
  </si>
  <si>
    <t>Uygulanabilir Makine Öğrenmesi ve Büyük Veri</t>
  </si>
  <si>
    <t>Türk Telekom</t>
  </si>
  <si>
    <t>Mobil İletişimde LTE ve Sonrası</t>
  </si>
  <si>
    <t>Matematik I K</t>
  </si>
  <si>
    <t>Matematik I O</t>
  </si>
  <si>
    <t>Fizik I K</t>
  </si>
  <si>
    <t>Fizik I O</t>
  </si>
  <si>
    <t>Fizik I Lab K</t>
  </si>
  <si>
    <t>Fizik I Lab O</t>
  </si>
  <si>
    <t>Lineer Cebir K</t>
  </si>
  <si>
    <t>Lineer Cebir O</t>
  </si>
  <si>
    <t>Bilgisayar Mühendisliğine Giriş K</t>
  </si>
  <si>
    <t>Bilgisayar Mühendisliğine Giriş O</t>
  </si>
  <si>
    <t>Programlamaya Giriş K</t>
  </si>
  <si>
    <t>Programlamaya Giriş O</t>
  </si>
  <si>
    <t>Z</t>
  </si>
  <si>
    <t>Elektrik Devre Temelleri K</t>
  </si>
  <si>
    <t>Elektrik Devre Temelleri O</t>
  </si>
  <si>
    <t>Mantık Devreleri K</t>
  </si>
  <si>
    <t>Mantık Devreleri O</t>
  </si>
  <si>
    <t>Web Programlama K</t>
  </si>
  <si>
    <t>Web Programlama O</t>
  </si>
  <si>
    <t>Ümit Koçabıçak (O)</t>
  </si>
  <si>
    <t>Veri Yapıları K</t>
  </si>
  <si>
    <t>Veri Yapıları O</t>
  </si>
  <si>
    <t>Ümit Koçabıçak</t>
  </si>
  <si>
    <t>Sayısal Analiz K</t>
  </si>
  <si>
    <t>Sayısal Analiz O</t>
  </si>
  <si>
    <t>Karma 3. sınıf</t>
  </si>
  <si>
    <t>Biçimsel Diller ve Soyut Makineler K</t>
  </si>
  <si>
    <t>Biçimsel Diller ve Soyut Makineler O</t>
  </si>
  <si>
    <t>Veritabanı Yönetim Sistemleri K</t>
  </si>
  <si>
    <t>Veritabanı Yönetim Sistemleri O</t>
  </si>
  <si>
    <t>Veri İletişimi K</t>
  </si>
  <si>
    <t>Veri İletişimi O</t>
  </si>
  <si>
    <t>İşaretler ve Sistemler K</t>
  </si>
  <si>
    <t>İşaretler ve Sistemler O</t>
  </si>
  <si>
    <t>İşletim Sistemleri K</t>
  </si>
  <si>
    <t>İşletim Sistemleri O</t>
  </si>
  <si>
    <t>Karma 4. sınıf</t>
  </si>
  <si>
    <t>Makine Öğrenmesi</t>
  </si>
  <si>
    <t>Bulanık Sistemler ve Uygulamaları</t>
  </si>
  <si>
    <t>TCP/IP Güvenliği</t>
  </si>
  <si>
    <t>Kriptolojiye Giriş</t>
  </si>
  <si>
    <t>Mehmet Özen</t>
  </si>
  <si>
    <t>Bilgisayar Mühendisliğine Giriş</t>
  </si>
  <si>
    <t>Kuyruk Teorisi K</t>
  </si>
  <si>
    <t>Optimizasyon K</t>
  </si>
  <si>
    <t>Optimizasyon O</t>
  </si>
  <si>
    <t>Kuyruk Teorisi O</t>
  </si>
  <si>
    <t>Mobil Uygulama Geliştirme K</t>
  </si>
  <si>
    <t>Mobil Uygulama Geliştirme O</t>
  </si>
  <si>
    <t>Tıbbi İstatistik ve Tıp Bilişimine Giriş K</t>
  </si>
  <si>
    <t>Tıbbi İstatistik ve Tıp Bilişimine Giriş O</t>
  </si>
  <si>
    <t>İşletim Sistemi Tasarımı ve Gerçekleştirimi</t>
  </si>
  <si>
    <t>Yapay Zeka K</t>
  </si>
  <si>
    <t>Yapay Zeka O</t>
  </si>
  <si>
    <t>Bilgisayar müh.Tasarımı</t>
  </si>
  <si>
    <t xml:space="preserve"> </t>
  </si>
  <si>
    <t>Bilgisayar Grafikleri</t>
  </si>
  <si>
    <t>Abdulah Sevin</t>
  </si>
  <si>
    <t>Seminer(DR)</t>
  </si>
  <si>
    <t>Seminer(YL)</t>
  </si>
  <si>
    <t>nesnelerin interneti</t>
  </si>
  <si>
    <t>M.Fatih Adak</t>
  </si>
  <si>
    <t>Abdullah Sevin</t>
  </si>
  <si>
    <t>Gülüzar Çit</t>
  </si>
  <si>
    <t>1. Sınıf</t>
  </si>
  <si>
    <t>2. Öğrertim</t>
  </si>
  <si>
    <t>3. Sınıf</t>
  </si>
  <si>
    <t>Bitirme Çalışması</t>
  </si>
  <si>
    <t>Staj 1</t>
  </si>
  <si>
    <t>?</t>
  </si>
  <si>
    <t>Mantık Devreleri - C</t>
  </si>
  <si>
    <t>Elektrik Devre Temelleri - A</t>
  </si>
  <si>
    <t>Elektrik Devre Temelleri - B</t>
  </si>
  <si>
    <t>Elektrik Devre Temelleri - C</t>
  </si>
  <si>
    <t>Mantık Devreleri - A</t>
  </si>
  <si>
    <t>Mantık Devreleri - B</t>
  </si>
  <si>
    <t>Web Programlama - A</t>
  </si>
  <si>
    <t>Web Programlama - B</t>
  </si>
  <si>
    <t>Web Programlama - C</t>
  </si>
  <si>
    <t>Veri Yapıları - A</t>
  </si>
  <si>
    <t>Veri Yapıları - B</t>
  </si>
  <si>
    <t>Veri Yapıları - C</t>
  </si>
  <si>
    <t>Sayısal Analiz - A</t>
  </si>
  <si>
    <t>Sayısal Analiz - B</t>
  </si>
  <si>
    <t>Sayısal Analiz - C</t>
  </si>
  <si>
    <t>Biçimsel Diller ve Soyut Makineler - A</t>
  </si>
  <si>
    <t>Biçimsel Diller ve Soyut Makineler - B</t>
  </si>
  <si>
    <t>Biçimsel Diller ve Soyut Makineler - C</t>
  </si>
  <si>
    <t>Veritabanı Yönetim Sistemleri - A</t>
  </si>
  <si>
    <t>Veritabanı Yönetim Sistemleri - B</t>
  </si>
  <si>
    <t>Veritabanı Yönetim Sistemleri - C</t>
  </si>
  <si>
    <t>Veri İletişimi - A</t>
  </si>
  <si>
    <t>Veri İletişimi - B</t>
  </si>
  <si>
    <t>Veri İletişimi - C</t>
  </si>
  <si>
    <t>İşaretler ve Sistemler - A</t>
  </si>
  <si>
    <t>İşaretler ve Sistemler - B</t>
  </si>
  <si>
    <t>İşaretler ve Sistemler - C</t>
  </si>
  <si>
    <t>İşletim Sistemleri - A</t>
  </si>
  <si>
    <t>İşletim Sistemleri - B</t>
  </si>
  <si>
    <t>İşletim Sistemleri - C</t>
  </si>
  <si>
    <t>Fizik I - Lab - A</t>
  </si>
  <si>
    <t>Fizik I - Lab - B</t>
  </si>
  <si>
    <t>Fizik I - Lab - C</t>
  </si>
  <si>
    <t>Lineer Cebir - A</t>
  </si>
  <si>
    <t>Lineer Cebir - B</t>
  </si>
  <si>
    <t>Lineer Cebir - C</t>
  </si>
  <si>
    <t>Programlamaya Giriş - A</t>
  </si>
  <si>
    <t>Programlamaya Giriş - B</t>
  </si>
  <si>
    <t>Programlamaya Giriş - C</t>
  </si>
  <si>
    <t>Fizik Bölümü</t>
  </si>
  <si>
    <t>Türk Dili Bölümü</t>
  </si>
  <si>
    <t>Matematik Bölümü</t>
  </si>
  <si>
    <t xml:space="preserve">Intro to Programming (Prog. Giriş - D) </t>
  </si>
  <si>
    <t>Intro to Programming (Prog. Giriş - D)</t>
  </si>
  <si>
    <t>Logic Circius (Mantık Devreleri - D)</t>
  </si>
  <si>
    <t>Data Communications (Veri İletişimi - D)</t>
  </si>
  <si>
    <t>Ünal Çavuşoğlu</t>
  </si>
  <si>
    <t>Mustafa Akpınar</t>
  </si>
  <si>
    <t xml:space="preserve">Kriptolojiye Giriş </t>
  </si>
  <si>
    <t>Sistem Simülasyonu</t>
  </si>
  <si>
    <t>Nesnelerin İnterneti tabanlı uygulama geliştirme</t>
  </si>
  <si>
    <t>Yazılım Testi</t>
  </si>
  <si>
    <t xml:space="preserve">olasılık </t>
  </si>
  <si>
    <t>Staj 2</t>
  </si>
  <si>
    <t>Programlamaya Giriş - A (KM4)</t>
  </si>
  <si>
    <t>Fizik I - Lab - A  (KM4)</t>
  </si>
  <si>
    <t>Fizik I - A (KM4)</t>
  </si>
  <si>
    <t>Programlamaya Giriş - B (1102)</t>
  </si>
  <si>
    <t>Fizik I - Lab - B (1102)</t>
  </si>
  <si>
    <t>Fizik I - B (1102)</t>
  </si>
  <si>
    <t>Matematik I - A (KM4)</t>
  </si>
  <si>
    <t>Matematik I - B (KM6)</t>
  </si>
  <si>
    <t>Intro to Programming (Prog. Giriş - D) (1103)</t>
  </si>
  <si>
    <t>Lineer Cebir B (KM6)</t>
  </si>
  <si>
    <t>Sayısal Analiz - A (1104)</t>
  </si>
  <si>
    <t>Mantık Devreleri - A (1104)</t>
  </si>
  <si>
    <t>Sayısal Analiz - B (1105)</t>
  </si>
  <si>
    <t>Veri Yapıları - B (1105)</t>
  </si>
  <si>
    <t>Logic Circius (Mantık Devreleri - D) (1104)</t>
  </si>
  <si>
    <t>Mantık Devreleri - B (1105)</t>
  </si>
  <si>
    <t>Sayısal Analiz - C (1106)</t>
  </si>
  <si>
    <t>Mantık Devreleri - C (1106)</t>
  </si>
  <si>
    <t>Biçimsel Diller ve Soyut Makineler - A (1107)</t>
  </si>
  <si>
    <t>Veri İletişimi - A (1107)</t>
  </si>
  <si>
    <t>Veritabanı Yönetim Sistemleri - A (1107)</t>
  </si>
  <si>
    <t>İşaretler ve Sistemler - A (1107)</t>
  </si>
  <si>
    <t>Veritabanı Yönetim Sistemleri - B (1108)</t>
  </si>
  <si>
    <t>Veri İletişimi - B (1108)</t>
  </si>
  <si>
    <t>Biçimsel Diller ve Soyut Makineler - B (1108)</t>
  </si>
  <si>
    <t>İşletim Sistemleri - B (1108)</t>
  </si>
  <si>
    <t>İşaretler ve Sistemler - B (1108)</t>
  </si>
  <si>
    <t>İşletim Sistemleri - A (1107)</t>
  </si>
  <si>
    <t>Biçimsel Diller ve Soyut Makineler - C (1109)</t>
  </si>
  <si>
    <t>Data Communications (Veri İletişimi - D) (1109)</t>
  </si>
  <si>
    <t>İşaretler ve Sistemler - C (1109)</t>
  </si>
  <si>
    <t>İşletim Sistemleri - C (1109)</t>
  </si>
  <si>
    <t>Optimizasyon (1201)</t>
  </si>
  <si>
    <t>Tıbbi İstatistik ve Tıp Bilişimine Giriş (1201)</t>
  </si>
  <si>
    <t>Sistem Simülasyonu (1201)</t>
  </si>
  <si>
    <t>Kriptolojiye Giriş (1201)</t>
  </si>
  <si>
    <t>Mobil Uygulama Geliştirme(1201)</t>
  </si>
  <si>
    <t>VERİ YAPILARI VE ALGORİTMALAR</t>
  </si>
  <si>
    <t>NESNEYE DAYALI PROGRAMLAMA DİLLERİ</t>
  </si>
  <si>
    <t>VERİ İLETİŞİMİ VE BİLGİSAYAR AĞLARI</t>
  </si>
  <si>
    <t>BİLİŞİM TEKNOLOJİLERİ VE UYGULAMALAR</t>
  </si>
  <si>
    <t>VERİTABANI TASARIM VE YÖNETİMİ</t>
  </si>
  <si>
    <t>İLERİ WEB PROGRAMLAMA</t>
  </si>
  <si>
    <t>İŞLETİM SİSTEMLERİ</t>
  </si>
  <si>
    <t>SOYUT MAKİNELER VE BİÇİMSEL DİLLER</t>
  </si>
  <si>
    <t>BİLİŞİMDE PROJE YÖNETİMİ</t>
  </si>
  <si>
    <t>NESNELERİN İNTERNETİ</t>
  </si>
  <si>
    <t>Programlamaya Giriş - C (1202)</t>
  </si>
  <si>
    <t>Bilgisayar Grafikleri (1202)</t>
  </si>
  <si>
    <t>Bulanık Mantık ve Yapay Sinir Ağları (1102)</t>
  </si>
  <si>
    <t>Programlamaya Giriş - A (1202)</t>
  </si>
  <si>
    <t>Veri Yapıları - C (1109)</t>
  </si>
  <si>
    <t>İKTİSAT BÖLÜMÜ   İKTİSAT BÖLÜMÜ  BÖLÜMÜ</t>
  </si>
  <si>
    <t>2018 2019 ÖĞRETİM YILI GÜZ YARIYILI  1 .ÖĞRETİM DERS PLANI ve PROGRAMI</t>
  </si>
  <si>
    <t>Y.Y.</t>
  </si>
  <si>
    <t>KODU</t>
  </si>
  <si>
    <t xml:space="preserve">Z/S </t>
  </si>
  <si>
    <t>DERSİN ADI</t>
  </si>
  <si>
    <t>T+U</t>
  </si>
  <si>
    <t>AKTS</t>
  </si>
  <si>
    <t>I. ÖĞRETİM</t>
  </si>
  <si>
    <t>II. ÖĞRETİM</t>
  </si>
  <si>
    <t>BSM 101</t>
  </si>
  <si>
    <t>BİLGİSAYAR MÜHENDİSLİĞİNE GİRİŞ(A)  Ö.Ö.</t>
  </si>
  <si>
    <t>2+0</t>
  </si>
  <si>
    <t>??</t>
  </si>
  <si>
    <t>BSM 103</t>
  </si>
  <si>
    <t>PROGRAMLAMAYA GİRİŞ(A)  Ö.Ö.</t>
  </si>
  <si>
    <t>4+0</t>
  </si>
  <si>
    <t xml:space="preserve"> Arş.Gör.Dr. GÜLÜZAR ÇİT</t>
  </si>
  <si>
    <t xml:space="preserve"> Prof.Dr. CEMİL ÖZ</t>
  </si>
  <si>
    <t>PROGRAMLAMAYA GİRİŞ(B)  Ö.Ö.</t>
  </si>
  <si>
    <t xml:space="preserve"> Doç.Dr. CÜNEYT BAYILMIŞ</t>
  </si>
  <si>
    <t>PROGRAMLAMAYA GİRİŞ(C)  Ö.Ö.</t>
  </si>
  <si>
    <t>INTRODUCTION TO PROGRAMMING(D)  Ö.Ö.</t>
  </si>
  <si>
    <t>FIZ 111</t>
  </si>
  <si>
    <t>FİZİK I(A)  Ö.Ö.</t>
  </si>
  <si>
    <t>3+2</t>
  </si>
  <si>
    <t>FİZİK I(B)  Ö.Ö.</t>
  </si>
  <si>
    <t>FİZİK I(C)  Ö.Ö.</t>
  </si>
  <si>
    <t>MAT 111</t>
  </si>
  <si>
    <t>MATEMATİK  I(A)  Ö.Ö.</t>
  </si>
  <si>
    <t>MATEMATİK  I(B)  Ö.Ö.</t>
  </si>
  <si>
    <t>MATEMATİK  I(C)  Ö.Ö.</t>
  </si>
  <si>
    <t>MAT 113</t>
  </si>
  <si>
    <t>LİNEER CEBİR(A)  Ö.Ö.</t>
  </si>
  <si>
    <t>LİNEER CEBİR(B)  Ö.Ö.</t>
  </si>
  <si>
    <t>TUR 101</t>
  </si>
  <si>
    <t>TÜRK DİLİ(A)  Ö.Ö.</t>
  </si>
  <si>
    <t xml:space="preserve"> Öğr. El. Yok , </t>
  </si>
  <si>
    <t>19+2</t>
  </si>
  <si>
    <t>DERSİ VERECEK ÖĞRETİM ELEMANLARI</t>
  </si>
  <si>
    <t>ATA 203</t>
  </si>
  <si>
    <t>ATATÜRK İLKELERİ VE İNKILÂP TARİHİ(A)  Ö.Ö.</t>
  </si>
  <si>
    <t>BSM 201</t>
  </si>
  <si>
    <t>ELEKTRONİK DEVRELER VE LABORATUVARI A</t>
  </si>
  <si>
    <t xml:space="preserve"> Dr.Öğr.Üyesi SERAP KAZAN</t>
  </si>
  <si>
    <t>ELEKTRONİK DEVRELER VE LABORATUVARI B</t>
  </si>
  <si>
    <t>ELEKTRONİK DEVRELER VE LABORATUVARI C</t>
  </si>
  <si>
    <t xml:space="preserve"> Dr.Öğr.Üyesi SEÇKİN ARI</t>
  </si>
  <si>
    <t>BSM 303</t>
  </si>
  <si>
    <t>VERİTABANI YÖNETİM SİSTEMLERİ(A)  Ö.Ö.</t>
  </si>
  <si>
    <t>3+0</t>
  </si>
  <si>
    <t xml:space="preserve"> Prof.Dr. CELAL ÇEKEN</t>
  </si>
  <si>
    <t>VERİTABANI YÖNETİM SİSTEMLERİ(B)  Ö.Ö.</t>
  </si>
  <si>
    <t>Dr. Öğtetim Üyesi Veysel Harun Şahin</t>
  </si>
  <si>
    <t>BSM 203</t>
  </si>
  <si>
    <t>MANTIK DEVRELERİ(A)  Ö.Ö.</t>
  </si>
  <si>
    <t xml:space="preserve"> Dr.Öğr.Üyesi ALİ GÜLBAĞ</t>
  </si>
  <si>
    <t>MANTIK DEVRELERİ(B)  Ö.Ö.</t>
  </si>
  <si>
    <t>MANTIK DEVRELERİ(C)  Ö.Ö.</t>
  </si>
  <si>
    <t xml:space="preserve"> Öğr.Gör. SİNAN İLYAS</t>
  </si>
  <si>
    <t>LOGIC CIRCUITS(D)  Ö.Ö.</t>
  </si>
  <si>
    <t>BSM 207</t>
  </si>
  <si>
    <t>VERİ YAPILARI(A)  Ö.Ö.</t>
  </si>
  <si>
    <t xml:space="preserve"> Dr.Öğr.Üyesi MUHAMMED FATİH ADAK</t>
  </si>
  <si>
    <t>VERİ YAPILARI(B)  Ö.Ö.</t>
  </si>
  <si>
    <t xml:space="preserve"> Doç.Dr. DEVRİM AKGÜN</t>
  </si>
  <si>
    <t>VERİ YAPILARI(C)  Ö.Ö.</t>
  </si>
  <si>
    <t>MAT 217</t>
  </si>
  <si>
    <t>SAYISAL ANALİZ(A)  Ö.Ö.</t>
  </si>
  <si>
    <t xml:space="preserve"> Öğr.Gör. YÜKSEL YURTAY</t>
  </si>
  <si>
    <t>SAYISAL ANALİZ(B)  Ö.Ö.</t>
  </si>
  <si>
    <t>SAYISAL ANALİZ(C)  Ö.Ö.</t>
  </si>
  <si>
    <t>19+0</t>
  </si>
  <si>
    <t>BSM 205</t>
  </si>
  <si>
    <t>WEB PROGRAMLAMA(A)  Ö.Ö.</t>
  </si>
  <si>
    <t>Prof.Dr. Ümit KOCABIÇAK</t>
  </si>
  <si>
    <t>WEB PROGRAMLAMA(B)  Ö.Ö.</t>
  </si>
  <si>
    <t>WEB PROGRAMLAMA(C)  Ö.Ö.</t>
  </si>
  <si>
    <t>BSM 301</t>
  </si>
  <si>
    <t>BİÇİMSEL DİLLER VE SOYUT MAKİNELER(A)  Ö.Ö.</t>
  </si>
  <si>
    <t xml:space="preserve"> Dr.Öğr.Üyesi MUSTAFA AKPINAR</t>
  </si>
  <si>
    <t>BİÇİMSEL DİLLER VE SOYUT MAKİNELER(B)  Ö.Ö.</t>
  </si>
  <si>
    <t>BSM 305</t>
  </si>
  <si>
    <t>VERİ İLETİŞİMİ(A)  Ö.Ö.</t>
  </si>
  <si>
    <t xml:space="preserve"> Doç.Dr. İBRAHİM ÖZÇELİK</t>
  </si>
  <si>
    <t>VERİ İLETİŞİMİ(B)  Ö.Ö.</t>
  </si>
  <si>
    <t>VERİ İLETİŞİMİ(C)  Ö.Ö.</t>
  </si>
  <si>
    <t xml:space="preserve"> Dr.Öğr.Üyesi MURAT İSKEFİYELİ</t>
  </si>
  <si>
    <t>DATA COMMUNICATION(D)  Ö.Ö.</t>
  </si>
  <si>
    <t>BSM 307</t>
  </si>
  <si>
    <t>İŞARETLER VE SİSTEMLER(A)  Ö.Ö.</t>
  </si>
  <si>
    <t>İŞARETLER VE SİSTEMLER(B)  Ö.Ö.</t>
  </si>
  <si>
    <t>İŞARETLER VE SİSTEMLER(C)  Ö.Ö.</t>
  </si>
  <si>
    <t xml:space="preserve"> Doç.Dr. AHMET ZENGİN</t>
  </si>
  <si>
    <t>BSM 309</t>
  </si>
  <si>
    <t>İŞLETİM SİSTEMLERİ(A)  Ö.Ö.</t>
  </si>
  <si>
    <t xml:space="preserve"> Dr.Öğr.Üyesi ABDULLAH SEVİN</t>
  </si>
  <si>
    <t>İŞLETİM SİSTEMLERİ(B)  Ö.Ö.</t>
  </si>
  <si>
    <t xml:space="preserve"> Doç.Dr. AHMET ÖZMEN</t>
  </si>
  <si>
    <t>İŞLETİM SİSTEMLERİ(C)  Ö.Ö.</t>
  </si>
  <si>
    <t>BSM311</t>
  </si>
  <si>
    <t>NESNELERİN İNTERNETİ ve UYGULAMALARI</t>
  </si>
  <si>
    <t>Doç.Dr. Cüneyt BAYILMIŞ</t>
  </si>
  <si>
    <t>VERİTABANI YÖNETİM SİSTEMLERİ(A) - İNTİBAK</t>
  </si>
  <si>
    <t>VERİTABANI YÖNETİM SİSTEMLERİ(B)  - İNTİBAK</t>
  </si>
  <si>
    <t>Dr. İsmail ÖZTEL</t>
  </si>
  <si>
    <t>BSM 399</t>
  </si>
  <si>
    <t>STAJ I(A)  Ö.Ö.</t>
  </si>
  <si>
    <t>0+1</t>
  </si>
  <si>
    <t>15+1</t>
  </si>
  <si>
    <t>BSM 499</t>
  </si>
  <si>
    <t>STAJ II(A)  Ö.Ö.</t>
  </si>
  <si>
    <t>BSM 421</t>
  </si>
  <si>
    <t>S</t>
  </si>
  <si>
    <t>BİLGİSAYAR GRAFİĞİ(A)  Ö.Ö.</t>
  </si>
  <si>
    <t>BSM 427</t>
  </si>
  <si>
    <t>BULANIK MANTIK VE YAPAY SİNİR AĞLARINA GİRİŞ(A)  Ö.Ö.</t>
  </si>
  <si>
    <t>BSM 433</t>
  </si>
  <si>
    <t>OPTİMİZASYON(A)  Ö.Ö.</t>
  </si>
  <si>
    <t xml:space="preserve"> Doç.Dr. NİLÜFER YURTAY</t>
  </si>
  <si>
    <t>BSM 447</t>
  </si>
  <si>
    <t>MOBİL UYGULAMA GELİŞTİRME(A)  Ö.Ö.</t>
  </si>
  <si>
    <t>BSM 449</t>
  </si>
  <si>
    <t>TIBBİ İSTATİSTİK VE TIP BİLİŞİMİNE GİRİŞ(A)  Ö.Ö.</t>
  </si>
  <si>
    <t>BSM 455</t>
  </si>
  <si>
    <t>FİNANSAL BT YÖNETİMİ(A)  Ö.Ö.</t>
  </si>
  <si>
    <t xml:space="preserve">  ÖKKEŞ EMİN BALÇİÇEK</t>
  </si>
  <si>
    <t>BSM 463</t>
  </si>
  <si>
    <t>SİSTEM SİMÜLASYONU(A)  Ö.Ö.</t>
  </si>
  <si>
    <t>BSM 465</t>
  </si>
  <si>
    <t>KRİPTOLOJİYE GİRİŞ(A)  Ö.Ö.</t>
  </si>
  <si>
    <t xml:space="preserve"> ARAŞTIRMACI (6191) ÜNAL ÇAVUŞOĞLU</t>
  </si>
  <si>
    <t>KRİPTOLOJİYE GİRİŞ(A)  İntro</t>
  </si>
  <si>
    <t>BİLGİSAYAR GRAFİĞİ</t>
  </si>
  <si>
    <t>BULANIK MANTIK VE YAPAY SİNİR AĞLARINA GİRİŞ</t>
  </si>
  <si>
    <t>BSM 429</t>
  </si>
  <si>
    <t>VERİ MADENCİLİĞİ</t>
  </si>
  <si>
    <t>BSM 431</t>
  </si>
  <si>
    <t>SAYISAL İŞARET İŞLEME</t>
  </si>
  <si>
    <t>OPTİMİZASYON</t>
  </si>
  <si>
    <t>BSM 435</t>
  </si>
  <si>
    <t>İNTERNET MÜHENDİSLİĞİ</t>
  </si>
  <si>
    <t>BSM 437</t>
  </si>
  <si>
    <t>ERP SİSTEMLERİ</t>
  </si>
  <si>
    <t>BSM 439</t>
  </si>
  <si>
    <t>İLERİ SAYISAL SİSTEM TASARIMI VE SENTEZLEME</t>
  </si>
  <si>
    <t>BSM 441</t>
  </si>
  <si>
    <t>SİSTEM YÖNETİCİLİĞİ</t>
  </si>
  <si>
    <t>BSM 443</t>
  </si>
  <si>
    <t>GÖMÜLÜ SİSTEMLER</t>
  </si>
  <si>
    <t>BSM 445</t>
  </si>
  <si>
    <t>KUYRUK TEORİSİ</t>
  </si>
  <si>
    <t>MOBİL UYGULAMA GELİŞTİRME</t>
  </si>
  <si>
    <t>TIBBİ İSTATİSTİK VE TIP BİLİŞİMİNE GİRİŞ</t>
  </si>
  <si>
    <t>BSM 453</t>
  </si>
  <si>
    <t>MOBİL İLETİŞİMDE LTE VE SONRASI</t>
  </si>
  <si>
    <t>FİNANSAL BT YÖNETİMİ</t>
  </si>
  <si>
    <t>BSM 457</t>
  </si>
  <si>
    <t>BİLGİSAYAR GÖRMESİ</t>
  </si>
  <si>
    <t>BSM 459</t>
  </si>
  <si>
    <t>BULUT BİLİŞİM</t>
  </si>
  <si>
    <t>BSM 461</t>
  </si>
  <si>
    <t>UYGULANABİLİR MAKİNE ÖĞRENMESİ VE BÜYÜK VERİ UYGULAMALARI</t>
  </si>
  <si>
    <t>SİSTEM SİMÜLASYONU</t>
  </si>
  <si>
    <t>KRİPTOLOJİYE GİRİŞ</t>
  </si>
  <si>
    <t>YLS</t>
  </si>
  <si>
    <t>BULANIK SİSTEMLER VE UYGULAMALARI(A)  Ö.Ö.</t>
  </si>
  <si>
    <t>MAKİNE ÖĞRENMESİ VE BİLGİSAYAR GÖRMESİ(A)  Ö.Ö.</t>
  </si>
  <si>
    <t>MÜHENDİSLER İÇİN OLASILIK VE İSTATİSTİK(A)  Ö.Ö.</t>
  </si>
  <si>
    <t>İŞLETİM SİSTEMİ TASARIMI VE GERÇEKLEŞTİRİMİ(A)  Ö.Ö.</t>
  </si>
  <si>
    <t xml:space="preserve"> Dr.Öğr.Üyesi VEYSEL HARUN ŞAHİN</t>
  </si>
  <si>
    <t>NESNELERİN İNTERNETİ TABANLI UYGULAMA GELİŞTİRME(A)  Ö.Ö.</t>
  </si>
  <si>
    <t>YAZILIM TESTİ VE KALİTE ÖLÇÜMÜ(A)  Ö.Ö.</t>
  </si>
  <si>
    <t>TCP/IP GÜVENLİĞİ(A)  Ö.Ö.</t>
  </si>
  <si>
    <t>SEMİNER (YL)(A)  Ö.Ö.</t>
  </si>
  <si>
    <t>MODELLEME VE SİMÜLASYON(A)  Ö.Ö.</t>
  </si>
  <si>
    <t>DR</t>
  </si>
  <si>
    <t>LİNEER SİSTEMLER TEORİSİ(A) Ö.Ö.</t>
  </si>
  <si>
    <t>Doç.Dr. DEVRİM AKGÜN</t>
  </si>
  <si>
    <t>SEMİNER (DR)(A)  Ö.Ö.</t>
  </si>
  <si>
    <t>Ümit Hoca</t>
  </si>
  <si>
    <t>pl</t>
  </si>
  <si>
    <t>GÜLÜZAR ÇİT</t>
  </si>
  <si>
    <t>CÜNEYT BAYILMIŞ</t>
  </si>
  <si>
    <t>CEMİL ÖZ</t>
  </si>
  <si>
    <t>ORTAK DERS</t>
  </si>
  <si>
    <t>YÜKSEL YURTAY</t>
  </si>
  <si>
    <t xml:space="preserve">SİNAN İLYAS </t>
  </si>
  <si>
    <t>ALİ GÜLBAĞ</t>
  </si>
  <si>
    <t>SİNAN İLYAS</t>
  </si>
  <si>
    <t>M.FATİH ADAK</t>
  </si>
  <si>
    <t>DEVRİM AKGÜN</t>
  </si>
  <si>
    <t>NEJAT YUMUŞAK</t>
  </si>
  <si>
    <t>CELAL ÇEKEN</t>
  </si>
  <si>
    <t>VEYSEL HARUN ŞAHİN</t>
  </si>
  <si>
    <t>Veritabanı Yönetim Sistemleri - B (1107)</t>
  </si>
  <si>
    <t>Elektronik Devreler ve Laboratuvarı  - C (1106)</t>
  </si>
  <si>
    <t>SEÇKİN ARI</t>
  </si>
  <si>
    <t>SERAP KAZAN</t>
  </si>
  <si>
    <t>Elektronik Devreler ve Laboratuvarı  - A (1106)</t>
  </si>
  <si>
    <t>MUSTAFA AKPINAR</t>
  </si>
  <si>
    <t>İBRAHİM ÖZÇELİK</t>
  </si>
  <si>
    <t>MURAT İSKEFİYELİ</t>
  </si>
  <si>
    <t>AHMET ZENGİN</t>
  </si>
  <si>
    <t>AHMET ÖZMEN</t>
  </si>
  <si>
    <t>CELAL ÇEKEN(İNTİBAK)</t>
  </si>
  <si>
    <t>İSMAİL ÖZTEL(İNTİBAK)</t>
  </si>
  <si>
    <t>ÜMİT KOCABIÇAK</t>
  </si>
  <si>
    <t>NİLÜFER YURTAY</t>
  </si>
  <si>
    <t>ÜNAL  ÇAVUŞOĞLU</t>
  </si>
  <si>
    <t>ABDULLAH SEVİN</t>
  </si>
  <si>
    <t>STAJ 2</t>
  </si>
  <si>
    <t>Intruduction to Cryptology</t>
  </si>
  <si>
    <t>VERİ MADENCİLİĞİ UYGULAMALARI</t>
  </si>
  <si>
    <t>JAWA PROGRAMLAMA</t>
  </si>
  <si>
    <t>Veri İletişimi - C(1109)</t>
  </si>
  <si>
    <t>OYUN PROGRAMLAMA</t>
  </si>
  <si>
    <t>Kevser Ovaz Akpınar</t>
  </si>
  <si>
    <t>ÜNAL ÇAVUŞOĞLU</t>
  </si>
  <si>
    <t>PROF.DR.NEJAT YUMUŞAK</t>
  </si>
  <si>
    <t>JAvA PROGRAMLAMA</t>
  </si>
  <si>
    <t>TÜRK DİLİ</t>
  </si>
  <si>
    <t>ATATÜRK İLKELERİ VE İNKİLAP TARİHİ</t>
  </si>
  <si>
    <t xml:space="preserve">ATATÜRK İLKELERİ VE İNKİLAP TARİHİ </t>
  </si>
  <si>
    <t>AŞKIN DEMİRKOL</t>
  </si>
  <si>
    <t>Fizik I - Lab - C (1202)</t>
  </si>
  <si>
    <t>Fizik I - C (1202)</t>
  </si>
  <si>
    <t>Matematik I - C (1102)</t>
  </si>
  <si>
    <t>Programlamaya Giriş - B (1109)</t>
  </si>
  <si>
    <t>Matematik I - C (1202)</t>
  </si>
  <si>
    <t>Lineer Cebir C (1202)</t>
  </si>
  <si>
    <t>Fizik I - Lab - C (1201)</t>
  </si>
  <si>
    <t xml:space="preserve">Bilgisayar Mühendisliğine Giriş (KM6) </t>
  </si>
  <si>
    <t>Programlamaya Giriş - A (KM6)</t>
  </si>
  <si>
    <t>Elektronik Devreler ve Laboratuvarı  - B (1108)</t>
  </si>
  <si>
    <t>Elektronik Devreler ve Laboratuvarı  - B (1105)</t>
  </si>
  <si>
    <t>Veritabanı Yönetim Sistemleri - B (1209)</t>
  </si>
  <si>
    <t>Veri Yapıları - A (1109)</t>
  </si>
  <si>
    <t>Mantık Devreleri - C (1104)</t>
  </si>
  <si>
    <t>Web Programlama - A(1106)</t>
  </si>
  <si>
    <t>Veritabanı Yönetim Sistemleri - A (1105)</t>
  </si>
  <si>
    <t>Biçimsel Diller ve Soyut Makineler - B (1107)</t>
  </si>
  <si>
    <t>Web Programlama - A(1107)</t>
  </si>
  <si>
    <t>Veritabanı Yönetim Sistemleri - C (1104)</t>
  </si>
  <si>
    <t>Veritabanı Yönetim Sistemleri - C (1102)</t>
  </si>
  <si>
    <t>İşaretler ve Sistemler - A (1103)</t>
  </si>
  <si>
    <t>İşletim Sistemleri - A (1105)</t>
  </si>
  <si>
    <t>Web Programlama - A(1103)</t>
  </si>
  <si>
    <t>Nesnelerin İnterneti ve Uygulamaları - B(1109)</t>
  </si>
  <si>
    <t>Mobil Uygulama Geliştirme(1105)</t>
  </si>
  <si>
    <t>Büyük Veriye Giriş(1104)</t>
  </si>
  <si>
    <t>Büyük Veriye Giriş(1103)</t>
  </si>
  <si>
    <t>Int.to Big Data(1102)</t>
  </si>
  <si>
    <t>Int.to Big Data(1108)</t>
  </si>
  <si>
    <t>Yazılım Testi ve Kalite Ölçümü (1101)</t>
  </si>
  <si>
    <t>Modelleme ve Simülasyon (1205)</t>
  </si>
  <si>
    <t>Bulanık Sistemler ve Uygulamaları (1001)</t>
  </si>
  <si>
    <t>Nesnelerin İnterneti tabanlı uygulama geliştirme (1001)</t>
  </si>
  <si>
    <t>TCP/IP Güvenliği (1103)</t>
  </si>
  <si>
    <t>Makina Öğrenmesi ve Bilgisayar Görmesi(1209)</t>
  </si>
  <si>
    <t>İşletim Sistemi Tasarımı ve Gerçekleştirimi (1209)</t>
  </si>
  <si>
    <t>Bilgisayar Sistemlerinin Performans Analizi(1209)</t>
  </si>
  <si>
    <t>Mühendisler için Olasılık ve İstatistik (1209)</t>
  </si>
  <si>
    <t>Nesneye Dayalı Programlama Dilleri(1209)</t>
  </si>
  <si>
    <t>Lineer Sistemler Teorisi (1201)</t>
  </si>
  <si>
    <t>Dijital Görüntü İşleme(1203)</t>
  </si>
  <si>
    <t>Programlamaya Giriş - B (1101)</t>
  </si>
  <si>
    <t>Fizik I - C (1205)</t>
  </si>
  <si>
    <t>Lineer Cebir A (1201)</t>
  </si>
  <si>
    <t>Veri Yapıları - C (1001)</t>
  </si>
  <si>
    <t>Lineer Cebir A (1202)</t>
  </si>
  <si>
    <t>Lineer Cebir C (KM4))</t>
  </si>
  <si>
    <t>Veri Yapıları - A (1001)</t>
  </si>
  <si>
    <t>Finasal Bilgi Teknolojileri</t>
  </si>
  <si>
    <t>Veri İletişimi - B (1202)</t>
  </si>
  <si>
    <t>Nesnelerin İnterneti ve Uygulamaları - A(1107)</t>
  </si>
  <si>
    <t>Nesnelerin İnterneti ve Uygulamaları - A(1202)</t>
  </si>
  <si>
    <t>Sistem Simülasyonu (1003)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</si>
</sst>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₺_-;\-* #,##0.00\ _₺_-;_-* &quot;-&quot;??\ _₺_-;_-@_-"/>
    <numFmt numFmtId="165" formatCode="0;[Red]0"/>
  </numFmts>
  <fonts count="4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name val="Arial Narrow"/>
      <family val="2"/>
      <charset val="162"/>
    </font>
    <font>
      <sz val="12"/>
      <color rgb="FFFF0000"/>
      <name val="Arial Narrow"/>
      <family val="2"/>
      <charset val="162"/>
    </font>
    <font>
      <sz val="12"/>
      <color rgb="FF00B050"/>
      <name val="Arial Narrow"/>
      <family val="2"/>
      <charset val="162"/>
    </font>
    <font>
      <b/>
      <sz val="12"/>
      <name val="Arial Narrow"/>
      <family val="2"/>
      <charset val="162"/>
    </font>
    <font>
      <sz val="12"/>
      <name val="Calibri"/>
      <family val="2"/>
      <scheme val="minor"/>
    </font>
    <font>
      <b/>
      <sz val="12"/>
      <color rgb="FF00B050"/>
      <name val="Arial Narrow"/>
      <family val="2"/>
      <charset val="162"/>
    </font>
    <font>
      <sz val="12"/>
      <name val="Arial Tur"/>
      <charset val="162"/>
    </font>
    <font>
      <sz val="12"/>
      <color rgb="FFFF0000"/>
      <name val="Calibri"/>
      <family val="2"/>
      <scheme val="minor"/>
    </font>
    <font>
      <b/>
      <i/>
      <sz val="12"/>
      <color rgb="FF7030A0"/>
      <name val="Arial Narrow"/>
      <family val="2"/>
      <charset val="162"/>
    </font>
    <font>
      <sz val="12"/>
      <color rgb="FF7030A0"/>
      <name val="Arial Narrow"/>
      <family val="2"/>
      <charset val="162"/>
    </font>
    <font>
      <sz val="12"/>
      <color rgb="FF9C0006"/>
      <name val="Arial Narrow"/>
      <family val="2"/>
      <charset val="162"/>
    </font>
    <font>
      <b/>
      <i/>
      <sz val="12"/>
      <color rgb="FFFF0000"/>
      <name val="Arial Narrow"/>
      <family val="2"/>
      <charset val="162"/>
    </font>
    <font>
      <sz val="12"/>
      <color theme="3" tint="0.59999389629810485"/>
      <name val="Arial Narrow"/>
      <family val="2"/>
      <charset val="162"/>
    </font>
    <font>
      <sz val="12"/>
      <color rgb="FF00B050"/>
      <name val="Calibri"/>
      <family val="2"/>
      <scheme val="minor"/>
    </font>
    <font>
      <b/>
      <sz val="12"/>
      <color theme="7" tint="-0.499984740745262"/>
      <name val="Arial Narrow"/>
      <family val="2"/>
      <charset val="162"/>
    </font>
    <font>
      <sz val="12"/>
      <color rgb="FF00B05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2"/>
      <color rgb="FF00B050"/>
      <name val="Arial Tur"/>
      <charset val="162"/>
    </font>
    <font>
      <sz val="12"/>
      <color theme="1"/>
      <name val="Arial Narrow"/>
      <family val="2"/>
      <charset val="162"/>
    </font>
    <font>
      <sz val="12"/>
      <color theme="0"/>
      <name val="Arial Narrow"/>
      <family val="2"/>
      <charset val="162"/>
    </font>
    <font>
      <sz val="16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2"/>
      <color rgb="FFFF0000"/>
      <name val="Arial Narrow"/>
      <family val="2"/>
      <charset val="162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4"/>
      <color rgb="FFFF0000"/>
      <name val="Calibri"/>
      <family val="2"/>
      <charset val="162"/>
      <scheme val="minor"/>
    </font>
    <font>
      <b/>
      <sz val="12"/>
      <name val="Arial Tur"/>
    </font>
    <font>
      <b/>
      <sz val="10"/>
      <name val="Arial Tur"/>
    </font>
    <font>
      <sz val="7"/>
      <color rgb="FF333333"/>
      <name val="Segoe UI"/>
      <family val="2"/>
      <charset val="162"/>
    </font>
    <font>
      <sz val="12"/>
      <color theme="2"/>
      <name val="Arial Narrow"/>
      <family val="2"/>
      <charset val="162"/>
    </font>
    <font>
      <sz val="11"/>
      <color theme="0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9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DDDDDD"/>
      </right>
      <top style="medium">
        <color rgb="FFDDDDDD"/>
      </top>
      <bottom/>
      <diagonal/>
    </border>
    <border>
      <left/>
      <right style="medium">
        <color rgb="FFDDDDDD"/>
      </right>
      <top/>
      <bottom style="medium">
        <color rgb="FFDDDDDD"/>
      </bottom>
      <diagonal/>
    </border>
    <border>
      <left/>
      <right/>
      <top/>
      <bottom style="medium">
        <color rgb="FFF2F2F2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0" borderId="0"/>
    <xf numFmtId="0" fontId="1" fillId="0" borderId="0"/>
    <xf numFmtId="164" fontId="1" fillId="0" borderId="0" applyFont="0" applyFill="0" applyBorder="0" applyAlignment="0" applyProtection="0"/>
  </cellStyleXfs>
  <cellXfs count="1038">
    <xf numFmtId="0" fontId="0" fillId="0" borderId="0" xfId="0"/>
    <xf numFmtId="0" fontId="0" fillId="0" borderId="0" xfId="0" applyAlignment="1">
      <alignment horizontal="center" vertical="center"/>
    </xf>
    <xf numFmtId="0" fontId="0" fillId="5" borderId="0" xfId="0" applyFill="1"/>
    <xf numFmtId="0" fontId="6" fillId="0" borderId="0" xfId="4" applyFont="1" applyAlignment="1">
      <alignment vertical="center"/>
    </xf>
    <xf numFmtId="0" fontId="7" fillId="0" borderId="29" xfId="5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8" fillId="4" borderId="29" xfId="3" applyFont="1" applyBorder="1" applyAlignment="1">
      <alignment horizontal="center" vertical="center" wrapText="1"/>
    </xf>
    <xf numFmtId="0" fontId="7" fillId="0" borderId="25" xfId="5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/>
    </xf>
    <xf numFmtId="0" fontId="7" fillId="0" borderId="3" xfId="4" applyFont="1" applyFill="1" applyBorder="1" applyAlignment="1">
      <alignment horizontal="center" vertical="center"/>
    </xf>
    <xf numFmtId="0" fontId="10" fillId="0" borderId="2" xfId="4" applyFont="1" applyFill="1" applyBorder="1" applyAlignment="1">
      <alignment horizontal="center" vertical="center"/>
    </xf>
    <xf numFmtId="0" fontId="10" fillId="0" borderId="4" xfId="4" applyFont="1" applyFill="1" applyBorder="1" applyAlignment="1">
      <alignment horizontal="center" vertical="center"/>
    </xf>
    <xf numFmtId="0" fontId="10" fillId="0" borderId="3" xfId="4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horizontal="center" vertical="center"/>
    </xf>
    <xf numFmtId="0" fontId="10" fillId="0" borderId="6" xfId="4" applyFont="1" applyFill="1" applyBorder="1" applyAlignment="1">
      <alignment horizontal="center" vertical="center"/>
    </xf>
    <xf numFmtId="0" fontId="11" fillId="0" borderId="0" xfId="4" applyFont="1" applyAlignment="1">
      <alignment vertical="center"/>
    </xf>
    <xf numFmtId="0" fontId="7" fillId="0" borderId="9" xfId="4" applyFont="1" applyFill="1" applyBorder="1" applyAlignment="1">
      <alignment horizontal="center" vertical="center"/>
    </xf>
    <xf numFmtId="0" fontId="10" fillId="0" borderId="10" xfId="4" applyFont="1" applyFill="1" applyBorder="1" applyAlignment="1">
      <alignment horizontal="center" vertical="center"/>
    </xf>
    <xf numFmtId="0" fontId="10" fillId="0" borderId="14" xfId="4" applyFont="1" applyFill="1" applyBorder="1" applyAlignment="1">
      <alignment horizontal="center" vertical="center"/>
    </xf>
    <xf numFmtId="0" fontId="7" fillId="0" borderId="11" xfId="4" applyFont="1" applyFill="1" applyBorder="1" applyAlignment="1">
      <alignment horizontal="center" vertical="center" wrapText="1"/>
    </xf>
    <xf numFmtId="0" fontId="7" fillId="0" borderId="50" xfId="4" applyFont="1" applyFill="1" applyBorder="1" applyAlignment="1">
      <alignment horizontal="center" vertical="center"/>
    </xf>
    <xf numFmtId="0" fontId="7" fillId="0" borderId="19" xfId="4" applyFont="1" applyFill="1" applyBorder="1" applyAlignment="1">
      <alignment horizontal="center" vertical="center" wrapText="1"/>
    </xf>
    <xf numFmtId="0" fontId="7" fillId="0" borderId="20" xfId="4" applyFont="1" applyFill="1" applyBorder="1" applyAlignment="1">
      <alignment horizontal="center" vertical="center" wrapText="1"/>
    </xf>
    <xf numFmtId="0" fontId="7" fillId="0" borderId="19" xfId="4" applyFont="1" applyFill="1" applyBorder="1" applyAlignment="1">
      <alignment horizontal="center" vertical="center"/>
    </xf>
    <xf numFmtId="0" fontId="7" fillId="0" borderId="29" xfId="4" applyFont="1" applyFill="1" applyBorder="1" applyAlignment="1">
      <alignment horizontal="center" vertical="center"/>
    </xf>
    <xf numFmtId="0" fontId="7" fillId="0" borderId="21" xfId="4" applyFont="1" applyFill="1" applyBorder="1" applyAlignment="1">
      <alignment horizontal="center" vertical="center" wrapText="1"/>
    </xf>
    <xf numFmtId="0" fontId="7" fillId="0" borderId="22" xfId="4" applyFont="1" applyFill="1" applyBorder="1" applyAlignment="1">
      <alignment horizontal="center" vertical="center"/>
    </xf>
    <xf numFmtId="0" fontId="7" fillId="0" borderId="20" xfId="4" applyFont="1" applyFill="1" applyBorder="1" applyAlignment="1">
      <alignment horizontal="center" vertical="center"/>
    </xf>
    <xf numFmtId="0" fontId="7" fillId="0" borderId="23" xfId="4" applyFont="1" applyFill="1" applyBorder="1" applyAlignment="1">
      <alignment horizontal="center" vertical="center"/>
    </xf>
    <xf numFmtId="0" fontId="7" fillId="0" borderId="23" xfId="4" applyFont="1" applyFill="1" applyBorder="1" applyAlignment="1">
      <alignment horizontal="center" vertical="center" wrapText="1"/>
    </xf>
    <xf numFmtId="0" fontId="7" fillId="0" borderId="22" xfId="5" applyFont="1" applyFill="1" applyBorder="1" applyAlignment="1">
      <alignment vertical="center" wrapText="1"/>
    </xf>
    <xf numFmtId="0" fontId="9" fillId="0" borderId="25" xfId="5" applyFont="1" applyFill="1" applyBorder="1" applyAlignment="1">
      <alignment vertical="center" wrapText="1"/>
    </xf>
    <xf numFmtId="0" fontId="7" fillId="0" borderId="19" xfId="5" applyFont="1" applyFill="1" applyBorder="1" applyAlignment="1">
      <alignment horizontal="center" vertical="center" wrapText="1"/>
    </xf>
    <xf numFmtId="0" fontId="7" fillId="0" borderId="28" xfId="4" applyFont="1" applyFill="1" applyBorder="1" applyAlignment="1">
      <alignment horizontal="center" vertical="center" wrapText="1"/>
    </xf>
    <xf numFmtId="0" fontId="9" fillId="0" borderId="25" xfId="5" applyFont="1" applyFill="1" applyBorder="1" applyAlignment="1">
      <alignment horizontal="center" vertical="center" wrapText="1"/>
    </xf>
    <xf numFmtId="0" fontId="7" fillId="0" borderId="23" xfId="5" applyFont="1" applyFill="1" applyBorder="1" applyAlignment="1">
      <alignment horizontal="center" vertical="center" wrapText="1"/>
    </xf>
    <xf numFmtId="0" fontId="7" fillId="0" borderId="20" xfId="5" applyFont="1" applyFill="1" applyBorder="1" applyAlignment="1">
      <alignment horizontal="center" vertical="center" wrapText="1"/>
    </xf>
    <xf numFmtId="0" fontId="8" fillId="2" borderId="19" xfId="1" applyFont="1" applyBorder="1" applyAlignment="1">
      <alignment horizontal="center" vertical="center" wrapText="1"/>
    </xf>
    <xf numFmtId="0" fontId="8" fillId="2" borderId="20" xfId="1" applyFont="1" applyBorder="1" applyAlignment="1">
      <alignment horizontal="center" vertical="center" wrapText="1"/>
    </xf>
    <xf numFmtId="0" fontId="8" fillId="2" borderId="19" xfId="1" applyFont="1" applyBorder="1" applyAlignment="1">
      <alignment horizontal="center" vertical="center"/>
    </xf>
    <xf numFmtId="0" fontId="8" fillId="2" borderId="20" xfId="1" applyFont="1" applyBorder="1" applyAlignment="1">
      <alignment horizontal="center" vertical="center"/>
    </xf>
    <xf numFmtId="0" fontId="8" fillId="2" borderId="29" xfId="1" applyFont="1" applyBorder="1" applyAlignment="1">
      <alignment horizontal="center" vertical="center"/>
    </xf>
    <xf numFmtId="0" fontId="8" fillId="2" borderId="21" xfId="1" applyFont="1" applyBorder="1" applyAlignment="1">
      <alignment horizontal="center" vertical="center" wrapText="1"/>
    </xf>
    <xf numFmtId="0" fontId="8" fillId="2" borderId="22" xfId="1" applyFont="1" applyBorder="1" applyAlignment="1">
      <alignment horizontal="center" vertical="center" wrapText="1"/>
    </xf>
    <xf numFmtId="0" fontId="8" fillId="2" borderId="25" xfId="1" applyFont="1" applyBorder="1" applyAlignment="1">
      <alignment horizontal="center" vertical="center" wrapText="1"/>
    </xf>
    <xf numFmtId="0" fontId="8" fillId="2" borderId="29" xfId="1" applyFont="1" applyBorder="1" applyAlignment="1">
      <alignment horizontal="center" vertical="center" wrapText="1"/>
    </xf>
    <xf numFmtId="0" fontId="14" fillId="0" borderId="0" xfId="4" applyFont="1" applyAlignment="1">
      <alignment vertical="center"/>
    </xf>
    <xf numFmtId="0" fontId="8" fillId="4" borderId="19" xfId="3" applyFont="1" applyBorder="1" applyAlignment="1">
      <alignment horizontal="center" vertical="center" wrapText="1"/>
    </xf>
    <xf numFmtId="0" fontId="8" fillId="4" borderId="20" xfId="3" applyFont="1" applyBorder="1" applyAlignment="1">
      <alignment horizontal="center" vertical="center" wrapText="1"/>
    </xf>
    <xf numFmtId="0" fontId="8" fillId="4" borderId="19" xfId="3" applyFont="1" applyBorder="1" applyAlignment="1">
      <alignment horizontal="center" vertical="center"/>
    </xf>
    <xf numFmtId="0" fontId="8" fillId="4" borderId="21" xfId="3" applyFont="1" applyBorder="1" applyAlignment="1">
      <alignment horizontal="center" vertical="center" wrapText="1"/>
    </xf>
    <xf numFmtId="0" fontId="8" fillId="4" borderId="25" xfId="3" applyFont="1" applyBorder="1" applyAlignment="1">
      <alignment horizontal="center" vertical="center" wrapText="1"/>
    </xf>
    <xf numFmtId="0" fontId="8" fillId="4" borderId="22" xfId="3" applyFont="1" applyBorder="1" applyAlignment="1">
      <alignment vertical="center" wrapText="1"/>
    </xf>
    <xf numFmtId="0" fontId="8" fillId="4" borderId="25" xfId="3" applyFont="1" applyBorder="1" applyAlignment="1">
      <alignment vertical="center" wrapText="1"/>
    </xf>
    <xf numFmtId="0" fontId="8" fillId="4" borderId="20" xfId="3" applyFont="1" applyBorder="1" applyAlignment="1">
      <alignment horizontal="center" vertical="center"/>
    </xf>
    <xf numFmtId="0" fontId="8" fillId="4" borderId="29" xfId="3" applyFont="1" applyBorder="1" applyAlignment="1">
      <alignment vertical="center"/>
    </xf>
    <xf numFmtId="0" fontId="8" fillId="4" borderId="22" xfId="3" applyFont="1" applyBorder="1" applyAlignment="1">
      <alignment horizontal="center" vertical="center"/>
    </xf>
    <xf numFmtId="0" fontId="8" fillId="4" borderId="33" xfId="3" applyFont="1" applyBorder="1" applyAlignment="1">
      <alignment horizontal="center" vertical="center"/>
    </xf>
    <xf numFmtId="0" fontId="8" fillId="4" borderId="34" xfId="3" applyFont="1" applyBorder="1" applyAlignment="1">
      <alignment horizontal="center" vertical="center"/>
    </xf>
    <xf numFmtId="0" fontId="8" fillId="4" borderId="37" xfId="3" applyFont="1" applyBorder="1" applyAlignment="1">
      <alignment horizontal="center" vertical="center"/>
    </xf>
    <xf numFmtId="0" fontId="8" fillId="4" borderId="34" xfId="3" applyFont="1" applyBorder="1" applyAlignment="1">
      <alignment horizontal="center" vertical="center" wrapText="1"/>
    </xf>
    <xf numFmtId="0" fontId="7" fillId="0" borderId="14" xfId="4" applyFont="1" applyFill="1" applyBorder="1" applyAlignment="1">
      <alignment horizontal="center" vertical="center"/>
    </xf>
    <xf numFmtId="0" fontId="7" fillId="0" borderId="10" xfId="4" applyFont="1" applyFill="1" applyBorder="1" applyAlignment="1">
      <alignment horizontal="center" vertical="center"/>
    </xf>
    <xf numFmtId="0" fontId="8" fillId="4" borderId="29" xfId="3" applyFont="1" applyBorder="1" applyAlignment="1">
      <alignment horizontal="center" vertical="center"/>
    </xf>
    <xf numFmtId="0" fontId="13" fillId="0" borderId="20" xfId="4" applyFont="1" applyBorder="1" applyAlignment="1">
      <alignment vertical="center"/>
    </xf>
    <xf numFmtId="0" fontId="7" fillId="0" borderId="20" xfId="4" applyFont="1" applyFill="1" applyBorder="1" applyAlignment="1">
      <alignment vertical="center" wrapText="1"/>
    </xf>
    <xf numFmtId="0" fontId="13" fillId="0" borderId="29" xfId="4" applyFont="1" applyBorder="1" applyAlignment="1">
      <alignment vertical="center"/>
    </xf>
    <xf numFmtId="0" fontId="17" fillId="7" borderId="29" xfId="2" applyFont="1" applyFill="1" applyBorder="1" applyAlignment="1">
      <alignment vertical="center" wrapText="1"/>
    </xf>
    <xf numFmtId="0" fontId="17" fillId="7" borderId="20" xfId="2" applyFont="1" applyFill="1" applyBorder="1" applyAlignment="1">
      <alignment horizontal="center" vertical="center"/>
    </xf>
    <xf numFmtId="0" fontId="17" fillId="7" borderId="20" xfId="2" applyFont="1" applyFill="1" applyBorder="1" applyAlignment="1">
      <alignment horizontal="center" vertical="center" wrapText="1"/>
    </xf>
    <xf numFmtId="0" fontId="17" fillId="7" borderId="19" xfId="2" applyFont="1" applyFill="1" applyBorder="1" applyAlignment="1">
      <alignment horizontal="center" vertical="center"/>
    </xf>
    <xf numFmtId="0" fontId="17" fillId="7" borderId="29" xfId="2" applyFont="1" applyFill="1" applyBorder="1" applyAlignment="1">
      <alignment horizontal="center" vertical="center"/>
    </xf>
    <xf numFmtId="0" fontId="17" fillId="7" borderId="22" xfId="2" applyFont="1" applyFill="1" applyBorder="1" applyAlignment="1">
      <alignment horizontal="center" vertical="center"/>
    </xf>
    <xf numFmtId="0" fontId="8" fillId="4" borderId="20" xfId="3" applyFont="1" applyBorder="1" applyAlignment="1">
      <alignment vertical="center" wrapText="1"/>
    </xf>
    <xf numFmtId="0" fontId="18" fillId="4" borderId="22" xfId="3" applyFont="1" applyBorder="1" applyAlignment="1">
      <alignment horizontal="center" vertical="center" wrapText="1"/>
    </xf>
    <xf numFmtId="0" fontId="8" fillId="4" borderId="37" xfId="3" applyFont="1" applyBorder="1" applyAlignment="1">
      <alignment vertical="center" wrapText="1"/>
    </xf>
    <xf numFmtId="0" fontId="7" fillId="0" borderId="11" xfId="4" applyFont="1" applyFill="1" applyBorder="1" applyAlignment="1">
      <alignment horizontal="center" vertical="center"/>
    </xf>
    <xf numFmtId="0" fontId="7" fillId="0" borderId="29" xfId="4" applyFont="1" applyFill="1" applyBorder="1" applyAlignment="1">
      <alignment horizontal="center" vertical="center" wrapText="1"/>
    </xf>
    <xf numFmtId="0" fontId="7" fillId="0" borderId="21" xfId="4" applyFont="1" applyFill="1" applyBorder="1" applyAlignment="1">
      <alignment horizontal="center" vertical="center"/>
    </xf>
    <xf numFmtId="0" fontId="8" fillId="2" borderId="21" xfId="1" applyFont="1" applyBorder="1" applyAlignment="1">
      <alignment horizontal="center" vertical="center"/>
    </xf>
    <xf numFmtId="0" fontId="8" fillId="4" borderId="21" xfId="3" applyFont="1" applyBorder="1" applyAlignment="1">
      <alignment horizontal="center" vertical="center"/>
    </xf>
    <xf numFmtId="0" fontId="8" fillId="4" borderId="29" xfId="3" applyFont="1" applyBorder="1" applyAlignment="1">
      <alignment vertical="center" wrapText="1"/>
    </xf>
    <xf numFmtId="0" fontId="20" fillId="0" borderId="25" xfId="4" applyFont="1" applyBorder="1" applyAlignment="1">
      <alignment horizontal="center" vertical="center"/>
    </xf>
    <xf numFmtId="0" fontId="7" fillId="7" borderId="20" xfId="5" applyFont="1" applyFill="1" applyBorder="1" applyAlignment="1">
      <alignment horizontal="center" vertical="center" wrapText="1"/>
    </xf>
    <xf numFmtId="0" fontId="8" fillId="7" borderId="20" xfId="5" applyFont="1" applyFill="1" applyBorder="1" applyAlignment="1">
      <alignment horizontal="center" vertical="center" wrapText="1"/>
    </xf>
    <xf numFmtId="0" fontId="8" fillId="7" borderId="20" xfId="1" applyFont="1" applyFill="1" applyBorder="1" applyAlignment="1">
      <alignment horizontal="center" vertical="center" wrapText="1"/>
    </xf>
    <xf numFmtId="0" fontId="8" fillId="7" borderId="20" xfId="1" applyFont="1" applyFill="1" applyBorder="1" applyAlignment="1">
      <alignment vertical="center" wrapText="1"/>
    </xf>
    <xf numFmtId="0" fontId="8" fillId="7" borderId="20" xfId="3" applyFont="1" applyFill="1" applyBorder="1" applyAlignment="1">
      <alignment horizontal="center" vertical="center" wrapText="1"/>
    </xf>
    <xf numFmtId="0" fontId="8" fillId="7" borderId="20" xfId="3" applyFont="1" applyFill="1" applyBorder="1" applyAlignment="1">
      <alignment vertical="center" wrapText="1"/>
    </xf>
    <xf numFmtId="0" fontId="8" fillId="7" borderId="20" xfId="3" applyFont="1" applyFill="1" applyBorder="1" applyAlignment="1">
      <alignment horizontal="center" vertical="center"/>
    </xf>
    <xf numFmtId="0" fontId="8" fillId="7" borderId="29" xfId="2" applyFont="1" applyFill="1" applyBorder="1" applyAlignment="1">
      <alignment vertical="center" wrapText="1"/>
    </xf>
    <xf numFmtId="0" fontId="8" fillId="4" borderId="33" xfId="3" applyFont="1" applyBorder="1" applyAlignment="1">
      <alignment vertical="center"/>
    </xf>
    <xf numFmtId="0" fontId="8" fillId="4" borderId="34" xfId="3" applyFont="1" applyBorder="1" applyAlignment="1">
      <alignment vertical="center" wrapText="1"/>
    </xf>
    <xf numFmtId="20" fontId="7" fillId="0" borderId="13" xfId="4" applyNumberFormat="1" applyFont="1" applyFill="1" applyBorder="1" applyAlignment="1">
      <alignment horizontal="center" vertical="center"/>
    </xf>
    <xf numFmtId="20" fontId="7" fillId="0" borderId="24" xfId="4" applyNumberFormat="1" applyFont="1" applyFill="1" applyBorder="1" applyAlignment="1">
      <alignment horizontal="center" vertical="center"/>
    </xf>
    <xf numFmtId="20" fontId="7" fillId="0" borderId="38" xfId="4" applyNumberFormat="1" applyFont="1" applyFill="1" applyBorder="1" applyAlignment="1">
      <alignment horizontal="center" vertical="center"/>
    </xf>
    <xf numFmtId="0" fontId="7" fillId="0" borderId="33" xfId="4" applyFont="1" applyFill="1" applyBorder="1" applyAlignment="1">
      <alignment horizontal="center" vertical="center"/>
    </xf>
    <xf numFmtId="0" fontId="7" fillId="0" borderId="34" xfId="4" applyFont="1" applyFill="1" applyBorder="1" applyAlignment="1">
      <alignment horizontal="center" vertical="center"/>
    </xf>
    <xf numFmtId="0" fontId="7" fillId="0" borderId="37" xfId="4" applyFont="1" applyFill="1" applyBorder="1" applyAlignment="1">
      <alignment horizontal="center" vertical="center"/>
    </xf>
    <xf numFmtId="0" fontId="7" fillId="0" borderId="40" xfId="4" applyFont="1" applyFill="1" applyBorder="1" applyAlignment="1">
      <alignment horizontal="center" vertical="center"/>
    </xf>
    <xf numFmtId="0" fontId="7" fillId="0" borderId="41" xfId="4" applyFont="1" applyFill="1" applyBorder="1" applyAlignment="1">
      <alignment horizontal="center" vertical="center"/>
    </xf>
    <xf numFmtId="0" fontId="7" fillId="0" borderId="13" xfId="4" applyFont="1" applyFill="1" applyBorder="1" applyAlignment="1">
      <alignment horizontal="center" vertical="center"/>
    </xf>
    <xf numFmtId="0" fontId="7" fillId="0" borderId="12" xfId="4" applyFont="1" applyFill="1" applyBorder="1" applyAlignment="1">
      <alignment horizontal="center" vertical="center"/>
    </xf>
    <xf numFmtId="0" fontId="7" fillId="0" borderId="22" xfId="5" applyFont="1" applyFill="1" applyBorder="1" applyAlignment="1">
      <alignment horizontal="center" vertical="center" wrapText="1"/>
    </xf>
    <xf numFmtId="0" fontId="8" fillId="4" borderId="24" xfId="3" applyFont="1" applyBorder="1" applyAlignment="1">
      <alignment horizontal="center" vertical="center" wrapText="1"/>
    </xf>
    <xf numFmtId="0" fontId="8" fillId="4" borderId="22" xfId="3" applyFont="1" applyBorder="1" applyAlignment="1">
      <alignment horizontal="center" vertical="center" wrapText="1"/>
    </xf>
    <xf numFmtId="0" fontId="10" fillId="10" borderId="1" xfId="4" applyFont="1" applyFill="1" applyBorder="1" applyAlignment="1">
      <alignment horizontal="center" vertical="center"/>
    </xf>
    <xf numFmtId="0" fontId="10" fillId="10" borderId="15" xfId="4" applyFont="1" applyFill="1" applyBorder="1" applyAlignment="1">
      <alignment horizontal="center" vertical="center"/>
    </xf>
    <xf numFmtId="0" fontId="7" fillId="10" borderId="26" xfId="4" applyFont="1" applyFill="1" applyBorder="1" applyAlignment="1">
      <alignment horizontal="center" vertical="center"/>
    </xf>
    <xf numFmtId="0" fontId="21" fillId="10" borderId="26" xfId="4" applyFont="1" applyFill="1" applyBorder="1" applyAlignment="1">
      <alignment horizontal="center" vertical="center"/>
    </xf>
    <xf numFmtId="0" fontId="8" fillId="10" borderId="25" xfId="4" applyFont="1" applyFill="1" applyBorder="1" applyAlignment="1">
      <alignment horizontal="center" vertical="center"/>
    </xf>
    <xf numFmtId="0" fontId="8" fillId="10" borderId="26" xfId="4" applyFont="1" applyFill="1" applyBorder="1" applyAlignment="1">
      <alignment horizontal="center" vertical="center"/>
    </xf>
    <xf numFmtId="0" fontId="8" fillId="10" borderId="38" xfId="4" applyFont="1" applyFill="1" applyBorder="1" applyAlignment="1">
      <alignment horizontal="center" vertical="center"/>
    </xf>
    <xf numFmtId="0" fontId="7" fillId="10" borderId="13" xfId="4" applyFont="1" applyFill="1" applyBorder="1" applyAlignment="1">
      <alignment horizontal="center" vertical="center"/>
    </xf>
    <xf numFmtId="0" fontId="10" fillId="10" borderId="26" xfId="4" applyFont="1" applyFill="1" applyBorder="1" applyAlignment="1">
      <alignment horizontal="center" vertical="center"/>
    </xf>
    <xf numFmtId="0" fontId="8" fillId="10" borderId="24" xfId="4" applyFont="1" applyFill="1" applyBorder="1" applyAlignment="1">
      <alignment horizontal="center" vertical="center"/>
    </xf>
    <xf numFmtId="0" fontId="7" fillId="10" borderId="25" xfId="4" applyFont="1" applyFill="1" applyBorder="1" applyAlignment="1">
      <alignment horizontal="center" vertical="center"/>
    </xf>
    <xf numFmtId="0" fontId="7" fillId="10" borderId="32" xfId="4" applyFont="1" applyFill="1" applyBorder="1" applyAlignment="1">
      <alignment horizontal="center" vertical="center"/>
    </xf>
    <xf numFmtId="0" fontId="7" fillId="10" borderId="39" xfId="4" applyFont="1" applyFill="1" applyBorder="1" applyAlignment="1">
      <alignment horizontal="center" vertical="center"/>
    </xf>
    <xf numFmtId="0" fontId="10" fillId="10" borderId="53" xfId="4" applyFont="1" applyFill="1" applyBorder="1" applyAlignment="1">
      <alignment horizontal="center" vertical="center"/>
    </xf>
    <xf numFmtId="0" fontId="10" fillId="10" borderId="50" xfId="4" applyFont="1" applyFill="1" applyBorder="1" applyAlignment="1">
      <alignment horizontal="center" vertical="center"/>
    </xf>
    <xf numFmtId="0" fontId="10" fillId="11" borderId="1" xfId="4" applyFont="1" applyFill="1" applyBorder="1" applyAlignment="1">
      <alignment horizontal="center" vertical="center"/>
    </xf>
    <xf numFmtId="0" fontId="12" fillId="11" borderId="15" xfId="4" applyFont="1" applyFill="1" applyBorder="1" applyAlignment="1">
      <alignment horizontal="center" vertical="center"/>
    </xf>
    <xf numFmtId="0" fontId="9" fillId="11" borderId="26" xfId="4" applyFont="1" applyFill="1" applyBorder="1" applyAlignment="1">
      <alignment horizontal="center" vertical="center"/>
    </xf>
    <xf numFmtId="0" fontId="9" fillId="11" borderId="32" xfId="4" applyFont="1" applyFill="1" applyBorder="1" applyAlignment="1">
      <alignment horizontal="center" vertical="center"/>
    </xf>
    <xf numFmtId="0" fontId="22" fillId="11" borderId="26" xfId="0" applyFont="1" applyFill="1" applyBorder="1" applyAlignment="1">
      <alignment horizontal="center" vertical="center"/>
    </xf>
    <xf numFmtId="0" fontId="20" fillId="11" borderId="26" xfId="4" applyFont="1" applyFill="1" applyBorder="1" applyAlignment="1">
      <alignment horizontal="center" vertical="center"/>
    </xf>
    <xf numFmtId="0" fontId="22" fillId="11" borderId="26" xfId="4" applyFont="1" applyFill="1" applyBorder="1" applyAlignment="1">
      <alignment horizontal="center" vertical="center"/>
    </xf>
    <xf numFmtId="0" fontId="7" fillId="0" borderId="56" xfId="4" applyFont="1" applyFill="1" applyBorder="1" applyAlignment="1">
      <alignment horizontal="center" vertical="center"/>
    </xf>
    <xf numFmtId="0" fontId="7" fillId="10" borderId="55" xfId="4" applyFont="1" applyFill="1" applyBorder="1" applyAlignment="1">
      <alignment horizontal="center" vertical="center"/>
    </xf>
    <xf numFmtId="0" fontId="9" fillId="11" borderId="18" xfId="4" applyFont="1" applyFill="1" applyBorder="1" applyAlignment="1">
      <alignment horizontal="center" vertical="center"/>
    </xf>
    <xf numFmtId="0" fontId="8" fillId="4" borderId="36" xfId="3" applyFont="1" applyBorder="1" applyAlignment="1">
      <alignment vertical="center" wrapText="1"/>
    </xf>
    <xf numFmtId="0" fontId="8" fillId="4" borderId="39" xfId="3" applyFont="1" applyBorder="1" applyAlignment="1">
      <alignment vertical="center" wrapText="1"/>
    </xf>
    <xf numFmtId="0" fontId="8" fillId="10" borderId="37" xfId="4" applyFont="1" applyFill="1" applyBorder="1" applyAlignment="1">
      <alignment horizontal="center" vertical="center"/>
    </xf>
    <xf numFmtId="0" fontId="22" fillId="11" borderId="32" xfId="0" applyFont="1" applyFill="1" applyBorder="1" applyAlignment="1">
      <alignment horizontal="center" vertical="center"/>
    </xf>
    <xf numFmtId="0" fontId="7" fillId="0" borderId="57" xfId="4" applyFont="1" applyFill="1" applyBorder="1" applyAlignment="1">
      <alignment horizontal="center" vertical="center" wrapText="1"/>
    </xf>
    <xf numFmtId="0" fontId="7" fillId="10" borderId="14" xfId="4" applyFont="1" applyFill="1" applyBorder="1" applyAlignment="1">
      <alignment horizontal="center" vertical="center"/>
    </xf>
    <xf numFmtId="0" fontId="9" fillId="11" borderId="15" xfId="4" applyFont="1" applyFill="1" applyBorder="1" applyAlignment="1">
      <alignment horizontal="center" vertical="center"/>
    </xf>
    <xf numFmtId="0" fontId="7" fillId="0" borderId="57" xfId="4" applyFont="1" applyFill="1" applyBorder="1" applyAlignment="1">
      <alignment horizontal="center" vertical="center"/>
    </xf>
    <xf numFmtId="0" fontId="7" fillId="0" borderId="28" xfId="4" applyFont="1" applyFill="1" applyBorder="1" applyAlignment="1">
      <alignment horizontal="center" vertical="center"/>
    </xf>
    <xf numFmtId="0" fontId="7" fillId="0" borderId="50" xfId="5" applyFont="1" applyFill="1" applyBorder="1" applyAlignment="1">
      <alignment horizontal="center" vertical="center" wrapText="1"/>
    </xf>
    <xf numFmtId="0" fontId="8" fillId="4" borderId="39" xfId="3" applyFont="1" applyBorder="1" applyAlignment="1">
      <alignment horizontal="center" vertical="center" wrapText="1"/>
    </xf>
    <xf numFmtId="0" fontId="7" fillId="0" borderId="10" xfId="5" applyFont="1" applyFill="1" applyBorder="1" applyAlignment="1">
      <alignment horizontal="center" vertical="center" wrapText="1"/>
    </xf>
    <xf numFmtId="0" fontId="8" fillId="4" borderId="33" xfId="3" applyFont="1" applyBorder="1" applyAlignment="1">
      <alignment horizontal="center" vertical="center" wrapText="1"/>
    </xf>
    <xf numFmtId="20" fontId="7" fillId="0" borderId="55" xfId="4" applyNumberFormat="1" applyFont="1" applyFill="1" applyBorder="1" applyAlignment="1">
      <alignment horizontal="center" vertical="center"/>
    </xf>
    <xf numFmtId="0" fontId="8" fillId="7" borderId="37" xfId="2" applyFont="1" applyFill="1" applyBorder="1" applyAlignment="1">
      <alignment vertical="center" wrapText="1"/>
    </xf>
    <xf numFmtId="0" fontId="7" fillId="10" borderId="18" xfId="4" applyFont="1" applyFill="1" applyBorder="1" applyAlignment="1">
      <alignment horizontal="center" vertical="center"/>
    </xf>
    <xf numFmtId="20" fontId="7" fillId="0" borderId="42" xfId="4" applyNumberFormat="1" applyFont="1" applyFill="1" applyBorder="1" applyAlignment="1">
      <alignment horizontal="center" vertical="center"/>
    </xf>
    <xf numFmtId="0" fontId="7" fillId="0" borderId="22" xfId="4" applyFont="1" applyFill="1" applyBorder="1" applyAlignment="1">
      <alignment horizontal="center" vertical="center" wrapText="1"/>
    </xf>
    <xf numFmtId="0" fontId="7" fillId="0" borderId="24" xfId="4" applyFont="1" applyFill="1" applyBorder="1" applyAlignment="1">
      <alignment horizontal="center" vertical="center" wrapText="1"/>
    </xf>
    <xf numFmtId="0" fontId="7" fillId="0" borderId="24" xfId="4" applyFont="1" applyFill="1" applyBorder="1" applyAlignment="1">
      <alignment horizontal="center" vertical="center"/>
    </xf>
    <xf numFmtId="0" fontId="8" fillId="4" borderId="40" xfId="3" applyFont="1" applyBorder="1" applyAlignment="1">
      <alignment horizontal="center" vertical="center" wrapText="1"/>
    </xf>
    <xf numFmtId="0" fontId="8" fillId="4" borderId="57" xfId="3" applyFont="1" applyBorder="1" applyAlignment="1">
      <alignment horizontal="center" vertical="center"/>
    </xf>
    <xf numFmtId="0" fontId="7" fillId="0" borderId="12" xfId="4" applyFont="1" applyFill="1" applyBorder="1" applyAlignment="1">
      <alignment vertical="center"/>
    </xf>
    <xf numFmtId="0" fontId="7" fillId="0" borderId="20" xfId="5" applyFont="1" applyFill="1" applyBorder="1" applyAlignment="1">
      <alignment vertical="center" wrapText="1"/>
    </xf>
    <xf numFmtId="0" fontId="11" fillId="0" borderId="0" xfId="4" applyFont="1" applyAlignment="1">
      <alignment horizontal="center" vertical="center"/>
    </xf>
    <xf numFmtId="20" fontId="8" fillId="0" borderId="24" xfId="4" applyNumberFormat="1" applyFont="1" applyFill="1" applyBorder="1" applyAlignment="1">
      <alignment horizontal="center" vertical="center"/>
    </xf>
    <xf numFmtId="20" fontId="8" fillId="0" borderId="59" xfId="4" applyNumberFormat="1" applyFont="1" applyFill="1" applyBorder="1" applyAlignment="1">
      <alignment horizontal="center" vertical="center"/>
    </xf>
    <xf numFmtId="20" fontId="8" fillId="0" borderId="38" xfId="4" applyNumberFormat="1" applyFont="1" applyFill="1" applyBorder="1" applyAlignment="1">
      <alignment horizontal="center" vertical="center"/>
    </xf>
    <xf numFmtId="20" fontId="8" fillId="0" borderId="47" xfId="4" applyNumberFormat="1" applyFont="1" applyFill="1" applyBorder="1" applyAlignment="1">
      <alignment horizontal="center" vertical="center"/>
    </xf>
    <xf numFmtId="0" fontId="10" fillId="0" borderId="11" xfId="4" applyFont="1" applyFill="1" applyBorder="1" applyAlignment="1">
      <alignment horizontal="center" vertical="center"/>
    </xf>
    <xf numFmtId="0" fontId="13" fillId="0" borderId="21" xfId="4" applyFont="1" applyBorder="1" applyAlignment="1">
      <alignment horizontal="center" vertical="center"/>
    </xf>
    <xf numFmtId="0" fontId="8" fillId="4" borderId="35" xfId="3" applyFont="1" applyBorder="1" applyAlignment="1">
      <alignment horizontal="center" vertical="center"/>
    </xf>
    <xf numFmtId="0" fontId="7" fillId="0" borderId="21" xfId="5" applyFont="1" applyFill="1" applyBorder="1" applyAlignment="1">
      <alignment horizontal="center" vertical="center" wrapText="1"/>
    </xf>
    <xf numFmtId="0" fontId="7" fillId="0" borderId="27" xfId="4" applyFont="1" applyFill="1" applyBorder="1" applyAlignment="1">
      <alignment horizontal="center" vertical="center" wrapText="1"/>
    </xf>
    <xf numFmtId="0" fontId="17" fillId="7" borderId="21" xfId="2" applyFont="1" applyFill="1" applyBorder="1" applyAlignment="1">
      <alignment vertical="center" wrapText="1"/>
    </xf>
    <xf numFmtId="0" fontId="7" fillId="0" borderId="26" xfId="4" applyFont="1" applyFill="1" applyBorder="1" applyAlignment="1">
      <alignment horizontal="center" vertical="center" wrapText="1"/>
    </xf>
    <xf numFmtId="0" fontId="8" fillId="8" borderId="21" xfId="1" applyFont="1" applyFill="1" applyBorder="1" applyAlignment="1">
      <alignment horizontal="center" vertical="center" wrapText="1"/>
    </xf>
    <xf numFmtId="0" fontId="8" fillId="4" borderId="57" xfId="3" applyFont="1" applyBorder="1" applyAlignment="1">
      <alignment horizontal="center" vertical="center" wrapText="1"/>
    </xf>
    <xf numFmtId="0" fontId="8" fillId="4" borderId="21" xfId="3" applyFont="1" applyBorder="1" applyAlignment="1">
      <alignment vertical="center" wrapText="1"/>
    </xf>
    <xf numFmtId="0" fontId="8" fillId="7" borderId="24" xfId="2" applyFont="1" applyFill="1" applyBorder="1" applyAlignment="1">
      <alignment vertical="center" wrapText="1"/>
    </xf>
    <xf numFmtId="0" fontId="8" fillId="7" borderId="21" xfId="2" applyFont="1" applyFill="1" applyBorder="1" applyAlignment="1">
      <alignment vertical="center" wrapText="1"/>
    </xf>
    <xf numFmtId="0" fontId="8" fillId="7" borderId="38" xfId="2" applyFont="1" applyFill="1" applyBorder="1" applyAlignment="1">
      <alignment vertical="center" wrapText="1"/>
    </xf>
    <xf numFmtId="0" fontId="8" fillId="7" borderId="35" xfId="2" applyFont="1" applyFill="1" applyBorder="1" applyAlignment="1">
      <alignment vertical="center" wrapText="1"/>
    </xf>
    <xf numFmtId="0" fontId="7" fillId="0" borderId="35" xfId="4" applyFont="1" applyFill="1" applyBorder="1" applyAlignment="1">
      <alignment horizontal="center" vertical="center"/>
    </xf>
    <xf numFmtId="0" fontId="7" fillId="0" borderId="36" xfId="4" applyFont="1" applyFill="1" applyBorder="1" applyAlignment="1">
      <alignment horizontal="center" vertical="center"/>
    </xf>
    <xf numFmtId="0" fontId="7" fillId="0" borderId="56" xfId="4" applyFont="1" applyFill="1" applyBorder="1" applyAlignment="1">
      <alignment horizontal="center" vertical="center" wrapText="1"/>
    </xf>
    <xf numFmtId="0" fontId="10" fillId="0" borderId="9" xfId="4" applyFont="1" applyFill="1" applyBorder="1" applyAlignment="1">
      <alignment horizontal="center" vertical="center"/>
    </xf>
    <xf numFmtId="0" fontId="15" fillId="0" borderId="56" xfId="4" applyFont="1" applyFill="1" applyBorder="1" applyAlignment="1">
      <alignment horizontal="center" vertical="center"/>
    </xf>
    <xf numFmtId="0" fontId="16" fillId="0" borderId="19" xfId="5" applyFont="1" applyFill="1" applyBorder="1" applyAlignment="1">
      <alignment horizontal="center" vertical="center" wrapText="1"/>
    </xf>
    <xf numFmtId="0" fontId="16" fillId="7" borderId="19" xfId="2" applyFont="1" applyFill="1" applyBorder="1" applyAlignment="1">
      <alignment horizontal="center" vertical="center"/>
    </xf>
    <xf numFmtId="0" fontId="19" fillId="0" borderId="19" xfId="5" applyFont="1" applyFill="1" applyBorder="1" applyAlignment="1">
      <alignment horizontal="center" vertical="center" wrapText="1"/>
    </xf>
    <xf numFmtId="0" fontId="7" fillId="7" borderId="19" xfId="5" applyFont="1" applyFill="1" applyBorder="1" applyAlignment="1">
      <alignment horizontal="center" vertical="center" wrapText="1"/>
    </xf>
    <xf numFmtId="0" fontId="8" fillId="7" borderId="19" xfId="5" applyFont="1" applyFill="1" applyBorder="1" applyAlignment="1">
      <alignment horizontal="center" vertical="center" wrapText="1"/>
    </xf>
    <xf numFmtId="0" fontId="8" fillId="7" borderId="19" xfId="1" applyFont="1" applyFill="1" applyBorder="1" applyAlignment="1">
      <alignment horizontal="center" vertical="center"/>
    </xf>
    <xf numFmtId="0" fontId="8" fillId="7" borderId="19" xfId="3" applyFont="1" applyFill="1" applyBorder="1" applyAlignment="1">
      <alignment horizontal="center" vertical="center"/>
    </xf>
    <xf numFmtId="0" fontId="7" fillId="0" borderId="9" xfId="4" applyFont="1" applyFill="1" applyBorder="1" applyAlignment="1">
      <alignment vertical="center"/>
    </xf>
    <xf numFmtId="0" fontId="7" fillId="0" borderId="19" xfId="5" applyFont="1" applyFill="1" applyBorder="1" applyAlignment="1">
      <alignment vertical="center" wrapText="1"/>
    </xf>
    <xf numFmtId="0" fontId="8" fillId="4" borderId="19" xfId="3" applyFont="1" applyBorder="1" applyAlignment="1">
      <alignment vertical="center" wrapText="1"/>
    </xf>
    <xf numFmtId="0" fontId="8" fillId="4" borderId="33" xfId="3" applyFont="1" applyBorder="1" applyAlignment="1">
      <alignment vertical="center" wrapText="1"/>
    </xf>
    <xf numFmtId="0" fontId="7" fillId="0" borderId="12" xfId="5" applyFont="1" applyFill="1" applyBorder="1" applyAlignment="1">
      <alignment vertical="center" wrapText="1"/>
    </xf>
    <xf numFmtId="0" fontId="7" fillId="0" borderId="9" xfId="5" applyFont="1" applyFill="1" applyBorder="1" applyAlignment="1">
      <alignment vertical="center" wrapText="1"/>
    </xf>
    <xf numFmtId="0" fontId="12" fillId="0" borderId="50" xfId="4" applyFont="1" applyFill="1" applyBorder="1" applyAlignment="1">
      <alignment horizontal="center" vertical="center"/>
    </xf>
    <xf numFmtId="0" fontId="9" fillId="0" borderId="25" xfId="4" applyFont="1" applyFill="1" applyBorder="1" applyAlignment="1">
      <alignment horizontal="center" vertical="center"/>
    </xf>
    <xf numFmtId="0" fontId="9" fillId="5" borderId="25" xfId="1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4" fontId="0" fillId="0" borderId="8" xfId="6" applyFont="1" applyBorder="1" applyAlignment="1">
      <alignment horizontal="center" vertical="center"/>
    </xf>
    <xf numFmtId="164" fontId="0" fillId="0" borderId="17" xfId="6" applyFont="1" applyBorder="1" applyAlignment="1">
      <alignment horizontal="center" vertical="center"/>
    </xf>
    <xf numFmtId="164" fontId="0" fillId="0" borderId="31" xfId="6" applyFont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 vertical="center"/>
    </xf>
    <xf numFmtId="0" fontId="0" fillId="5" borderId="26" xfId="0" applyFill="1" applyBorder="1"/>
    <xf numFmtId="0" fontId="0" fillId="5" borderId="32" xfId="0" applyFill="1" applyBorder="1"/>
    <xf numFmtId="0" fontId="23" fillId="5" borderId="0" xfId="0" applyFont="1" applyFill="1"/>
    <xf numFmtId="0" fontId="23" fillId="5" borderId="42" xfId="0" applyFont="1" applyFill="1" applyBorder="1" applyAlignment="1">
      <alignment horizontal="center" vertical="center"/>
    </xf>
    <xf numFmtId="0" fontId="23" fillId="5" borderId="41" xfId="0" applyFont="1" applyFill="1" applyBorder="1" applyAlignment="1">
      <alignment horizontal="center" vertical="center" wrapText="1"/>
    </xf>
    <xf numFmtId="0" fontId="10" fillId="0" borderId="53" xfId="4" applyFont="1" applyFill="1" applyBorder="1" applyAlignment="1">
      <alignment horizontal="center" vertical="center"/>
    </xf>
    <xf numFmtId="0" fontId="10" fillId="0" borderId="50" xfId="4" applyFont="1" applyFill="1" applyBorder="1" applyAlignment="1">
      <alignment horizontal="center" vertical="center"/>
    </xf>
    <xf numFmtId="0" fontId="7" fillId="0" borderId="25" xfId="4" applyFont="1" applyFill="1" applyBorder="1" applyAlignment="1">
      <alignment horizontal="center" vertical="center" wrapText="1"/>
    </xf>
    <xf numFmtId="0" fontId="7" fillId="0" borderId="25" xfId="4" applyFont="1" applyFill="1" applyBorder="1" applyAlignment="1">
      <alignment horizontal="center" vertical="center"/>
    </xf>
    <xf numFmtId="0" fontId="7" fillId="0" borderId="39" xfId="4" applyFont="1" applyFill="1" applyBorder="1" applyAlignment="1">
      <alignment horizontal="center" vertical="center"/>
    </xf>
    <xf numFmtId="0" fontId="7" fillId="0" borderId="51" xfId="4" applyFont="1" applyFill="1" applyBorder="1" applyAlignment="1">
      <alignment horizontal="center" vertical="center"/>
    </xf>
    <xf numFmtId="0" fontId="9" fillId="0" borderId="25" xfId="4" applyFont="1" applyFill="1" applyBorder="1" applyAlignment="1">
      <alignment horizontal="center" vertical="center" wrapText="1"/>
    </xf>
    <xf numFmtId="0" fontId="9" fillId="2" borderId="25" xfId="1" applyFont="1" applyBorder="1" applyAlignment="1">
      <alignment horizontal="center" vertical="center"/>
    </xf>
    <xf numFmtId="0" fontId="9" fillId="4" borderId="25" xfId="3" applyFont="1" applyBorder="1" applyAlignment="1">
      <alignment horizontal="center" vertical="center" wrapText="1"/>
    </xf>
    <xf numFmtId="0" fontId="10" fillId="0" borderId="4" xfId="4" applyFont="1" applyFill="1" applyBorder="1" applyAlignment="1">
      <alignment horizontal="center" vertical="center" wrapText="1"/>
    </xf>
    <xf numFmtId="0" fontId="10" fillId="0" borderId="6" xfId="4" applyFont="1" applyFill="1" applyBorder="1" applyAlignment="1">
      <alignment horizontal="center" vertical="center" wrapText="1"/>
    </xf>
    <xf numFmtId="0" fontId="10" fillId="10" borderId="1" xfId="4" applyFont="1" applyFill="1" applyBorder="1" applyAlignment="1">
      <alignment horizontal="center" vertical="center" wrapText="1"/>
    </xf>
    <xf numFmtId="0" fontId="10" fillId="10" borderId="53" xfId="4" applyFont="1" applyFill="1" applyBorder="1" applyAlignment="1">
      <alignment horizontal="center" vertical="center" wrapText="1"/>
    </xf>
    <xf numFmtId="0" fontId="10" fillId="11" borderId="1" xfId="4" applyFont="1" applyFill="1" applyBorder="1" applyAlignment="1">
      <alignment horizontal="center" vertical="center" wrapText="1"/>
    </xf>
    <xf numFmtId="0" fontId="7" fillId="0" borderId="9" xfId="4" applyFont="1" applyFill="1" applyBorder="1" applyAlignment="1">
      <alignment horizontal="center" vertical="center" wrapText="1"/>
    </xf>
    <xf numFmtId="0" fontId="7" fillId="0" borderId="10" xfId="4" applyFont="1" applyFill="1" applyBorder="1" applyAlignment="1">
      <alignment horizontal="center" vertical="center" wrapText="1"/>
    </xf>
    <xf numFmtId="0" fontId="10" fillId="0" borderId="10" xfId="4" applyFont="1" applyFill="1" applyBorder="1" applyAlignment="1">
      <alignment horizontal="center" vertical="center" wrapText="1"/>
    </xf>
    <xf numFmtId="0" fontId="10" fillId="10" borderId="15" xfId="4" applyFont="1" applyFill="1" applyBorder="1" applyAlignment="1">
      <alignment horizontal="center" vertical="center" wrapText="1"/>
    </xf>
    <xf numFmtId="0" fontId="10" fillId="10" borderId="50" xfId="4" applyFont="1" applyFill="1" applyBorder="1" applyAlignment="1">
      <alignment horizontal="center" vertical="center" wrapText="1"/>
    </xf>
    <xf numFmtId="0" fontId="12" fillId="11" borderId="15" xfId="4" applyFont="1" applyFill="1" applyBorder="1" applyAlignment="1">
      <alignment horizontal="center" vertical="center" wrapText="1"/>
    </xf>
    <xf numFmtId="0" fontId="7" fillId="10" borderId="26" xfId="4" applyFont="1" applyFill="1" applyBorder="1" applyAlignment="1">
      <alignment horizontal="center" vertical="center" wrapText="1"/>
    </xf>
    <xf numFmtId="0" fontId="7" fillId="10" borderId="25" xfId="4" applyFont="1" applyFill="1" applyBorder="1" applyAlignment="1">
      <alignment horizontal="center" vertical="center" wrapText="1"/>
    </xf>
    <xf numFmtId="0" fontId="9" fillId="11" borderId="26" xfId="4" applyFont="1" applyFill="1" applyBorder="1" applyAlignment="1">
      <alignment horizontal="center" vertical="center" wrapText="1"/>
    </xf>
    <xf numFmtId="0" fontId="7" fillId="0" borderId="14" xfId="4" applyFont="1" applyFill="1" applyBorder="1" applyAlignment="1">
      <alignment horizontal="center" vertical="center" wrapText="1"/>
    </xf>
    <xf numFmtId="0" fontId="9" fillId="2" borderId="25" xfId="1" applyFont="1" applyBorder="1" applyAlignment="1">
      <alignment horizontal="center" vertical="center" wrapText="1"/>
    </xf>
    <xf numFmtId="0" fontId="7" fillId="0" borderId="37" xfId="4" applyFont="1" applyFill="1" applyBorder="1" applyAlignment="1">
      <alignment horizontal="center" vertical="center" wrapText="1"/>
    </xf>
    <xf numFmtId="0" fontId="7" fillId="0" borderId="41" xfId="4" applyFont="1" applyFill="1" applyBorder="1" applyAlignment="1">
      <alignment horizontal="center" vertical="center" wrapText="1"/>
    </xf>
    <xf numFmtId="0" fontId="11" fillId="0" borderId="0" xfId="4" applyFont="1" applyAlignment="1">
      <alignment vertical="center" wrapText="1"/>
    </xf>
    <xf numFmtId="0" fontId="11" fillId="0" borderId="0" xfId="4" applyFont="1" applyAlignment="1">
      <alignment horizontal="center" vertical="center" wrapText="1"/>
    </xf>
    <xf numFmtId="0" fontId="11" fillId="0" borderId="46" xfId="4" applyFont="1" applyBorder="1" applyAlignment="1">
      <alignment horizontal="center" vertical="center" wrapText="1"/>
    </xf>
    <xf numFmtId="0" fontId="7" fillId="0" borderId="24" xfId="5" applyFont="1" applyFill="1" applyBorder="1" applyAlignment="1">
      <alignment vertical="center" wrapText="1"/>
    </xf>
    <xf numFmtId="0" fontId="9" fillId="0" borderId="24" xfId="5" applyFont="1" applyFill="1" applyBorder="1" applyAlignment="1">
      <alignment vertical="center" wrapText="1"/>
    </xf>
    <xf numFmtId="0" fontId="9" fillId="0" borderId="25" xfId="5" applyFont="1" applyFill="1" applyBorder="1" applyAlignment="1">
      <alignment horizontal="center" vertical="center" wrapText="1"/>
    </xf>
    <xf numFmtId="0" fontId="24" fillId="0" borderId="25" xfId="4" applyFont="1" applyBorder="1" applyAlignment="1">
      <alignment horizontal="center" vertical="center"/>
    </xf>
    <xf numFmtId="0" fontId="9" fillId="4" borderId="39" xfId="3" applyFont="1" applyBorder="1" applyAlignment="1">
      <alignment horizontal="center" vertical="center"/>
    </xf>
    <xf numFmtId="0" fontId="9" fillId="0" borderId="50" xfId="4" applyFont="1" applyFill="1" applyBorder="1" applyAlignment="1">
      <alignment horizontal="center" vertical="center"/>
    </xf>
    <xf numFmtId="0" fontId="9" fillId="4" borderId="25" xfId="3" applyFont="1" applyBorder="1" applyAlignment="1">
      <alignment horizontal="center" vertical="center"/>
    </xf>
    <xf numFmtId="0" fontId="9" fillId="7" borderId="25" xfId="2" applyFont="1" applyFill="1" applyBorder="1" applyAlignment="1">
      <alignment vertical="center" wrapText="1"/>
    </xf>
    <xf numFmtId="0" fontId="9" fillId="0" borderId="24" xfId="4" applyFont="1" applyFill="1" applyBorder="1" applyAlignment="1">
      <alignment horizontal="center" vertical="center" wrapText="1"/>
    </xf>
    <xf numFmtId="0" fontId="9" fillId="8" borderId="25" xfId="1" applyFont="1" applyFill="1" applyBorder="1" applyAlignment="1">
      <alignment horizontal="center" vertical="center" wrapText="1"/>
    </xf>
    <xf numFmtId="0" fontId="9" fillId="4" borderId="51" xfId="3" applyFont="1" applyBorder="1" applyAlignment="1">
      <alignment horizontal="center" vertical="center"/>
    </xf>
    <xf numFmtId="0" fontId="9" fillId="4" borderId="51" xfId="3" applyFont="1" applyBorder="1" applyAlignment="1">
      <alignment horizontal="center" vertical="center" wrapText="1"/>
    </xf>
    <xf numFmtId="0" fontId="9" fillId="4" borderId="25" xfId="3" applyFont="1" applyBorder="1" applyAlignment="1">
      <alignment vertical="center" wrapText="1"/>
    </xf>
    <xf numFmtId="0" fontId="9" fillId="7" borderId="39" xfId="2" applyFont="1" applyFill="1" applyBorder="1" applyAlignment="1">
      <alignment vertical="center" wrapText="1"/>
    </xf>
    <xf numFmtId="0" fontId="10" fillId="10" borderId="52" xfId="4" applyFont="1" applyFill="1" applyBorder="1" applyAlignment="1">
      <alignment horizontal="center" vertical="center"/>
    </xf>
    <xf numFmtId="0" fontId="8" fillId="10" borderId="32" xfId="4" applyFont="1" applyFill="1" applyBorder="1" applyAlignment="1">
      <alignment horizontal="center" vertical="center"/>
    </xf>
    <xf numFmtId="0" fontId="7" fillId="10" borderId="15" xfId="4" applyFont="1" applyFill="1" applyBorder="1" applyAlignment="1">
      <alignment horizontal="center" vertical="center"/>
    </xf>
    <xf numFmtId="0" fontId="25" fillId="10" borderId="26" xfId="4" applyFont="1" applyFill="1" applyBorder="1" applyAlignment="1">
      <alignment horizontal="center" vertical="center"/>
    </xf>
    <xf numFmtId="0" fontId="8" fillId="4" borderId="22" xfId="3" applyFont="1" applyBorder="1" applyAlignment="1">
      <alignment horizontal="center" vertical="center" wrapText="1"/>
    </xf>
    <xf numFmtId="0" fontId="12" fillId="5" borderId="50" xfId="4" applyFont="1" applyFill="1" applyBorder="1" applyAlignment="1">
      <alignment horizontal="center" vertical="center"/>
    </xf>
    <xf numFmtId="0" fontId="9" fillId="5" borderId="25" xfId="5" applyFont="1" applyFill="1" applyBorder="1" applyAlignment="1">
      <alignment vertical="center" wrapText="1"/>
    </xf>
    <xf numFmtId="0" fontId="9" fillId="5" borderId="25" xfId="5" applyFont="1" applyFill="1" applyBorder="1" applyAlignment="1">
      <alignment horizontal="center" vertical="center" wrapText="1"/>
    </xf>
    <xf numFmtId="0" fontId="9" fillId="5" borderId="25" xfId="4" applyFont="1" applyFill="1" applyBorder="1" applyAlignment="1">
      <alignment horizontal="center" vertical="center"/>
    </xf>
    <xf numFmtId="0" fontId="9" fillId="5" borderId="25" xfId="3" applyFont="1" applyFill="1" applyBorder="1" applyAlignment="1">
      <alignment horizontal="center" vertical="center" wrapText="1"/>
    </xf>
    <xf numFmtId="0" fontId="9" fillId="5" borderId="29" xfId="4" applyFont="1" applyFill="1" applyBorder="1" applyAlignment="1">
      <alignment horizontal="center" vertical="center"/>
    </xf>
    <xf numFmtId="0" fontId="9" fillId="5" borderId="22" xfId="1" applyFont="1" applyFill="1" applyBorder="1" applyAlignment="1">
      <alignment horizontal="center" vertical="center" wrapText="1"/>
    </xf>
    <xf numFmtId="0" fontId="9" fillId="5" borderId="37" xfId="4" applyFont="1" applyFill="1" applyBorder="1" applyAlignment="1">
      <alignment horizontal="center" vertical="center"/>
    </xf>
    <xf numFmtId="0" fontId="9" fillId="5" borderId="39" xfId="3" applyFont="1" applyFill="1" applyBorder="1" applyAlignment="1">
      <alignment horizontal="center" vertical="center"/>
    </xf>
    <xf numFmtId="0" fontId="9" fillId="5" borderId="50" xfId="4" applyFont="1" applyFill="1" applyBorder="1" applyAlignment="1">
      <alignment horizontal="center" vertical="center"/>
    </xf>
    <xf numFmtId="0" fontId="9" fillId="5" borderId="25" xfId="3" applyFont="1" applyFill="1" applyBorder="1" applyAlignment="1">
      <alignment horizontal="center" vertical="center"/>
    </xf>
    <xf numFmtId="0" fontId="9" fillId="5" borderId="25" xfId="3" applyFont="1" applyFill="1" applyBorder="1" applyAlignment="1">
      <alignment vertical="center" wrapText="1"/>
    </xf>
    <xf numFmtId="0" fontId="20" fillId="0" borderId="0" xfId="4" applyFont="1" applyAlignment="1">
      <alignment vertical="center"/>
    </xf>
    <xf numFmtId="0" fontId="12" fillId="0" borderId="3" xfId="4" applyFont="1" applyFill="1" applyBorder="1" applyAlignment="1">
      <alignment horizontal="center" vertical="center"/>
    </xf>
    <xf numFmtId="0" fontId="9" fillId="5" borderId="40" xfId="4" applyFont="1" applyFill="1" applyBorder="1" applyAlignment="1">
      <alignment horizontal="center" vertical="center"/>
    </xf>
    <xf numFmtId="0" fontId="9" fillId="7" borderId="25" xfId="3" applyFont="1" applyFill="1" applyBorder="1" applyAlignment="1">
      <alignment horizontal="center" vertical="center" wrapText="1"/>
    </xf>
    <xf numFmtId="0" fontId="9" fillId="7" borderId="25" xfId="1" applyFont="1" applyFill="1" applyBorder="1" applyAlignment="1">
      <alignment horizontal="center" vertical="center" wrapText="1"/>
    </xf>
    <xf numFmtId="0" fontId="9" fillId="7" borderId="25" xfId="3" applyFont="1" applyFill="1" applyBorder="1" applyAlignment="1">
      <alignment vertical="center" wrapText="1"/>
    </xf>
    <xf numFmtId="0" fontId="9" fillId="0" borderId="25" xfId="3" applyFont="1" applyFill="1" applyBorder="1" applyAlignment="1">
      <alignment horizontal="center" vertical="center" wrapText="1"/>
    </xf>
    <xf numFmtId="20" fontId="9" fillId="0" borderId="13" xfId="4" applyNumberFormat="1" applyFont="1" applyFill="1" applyBorder="1" applyAlignment="1">
      <alignment horizontal="center" vertical="center"/>
    </xf>
    <xf numFmtId="0" fontId="20" fillId="0" borderId="0" xfId="4" applyFont="1" applyAlignment="1">
      <alignment horizontal="center" vertical="center"/>
    </xf>
    <xf numFmtId="20" fontId="9" fillId="0" borderId="24" xfId="4" applyNumberFormat="1" applyFont="1" applyFill="1" applyBorder="1" applyAlignment="1">
      <alignment horizontal="center" vertical="center"/>
    </xf>
    <xf numFmtId="20" fontId="9" fillId="0" borderId="38" xfId="4" applyNumberFormat="1" applyFont="1" applyFill="1" applyBorder="1" applyAlignment="1">
      <alignment horizontal="center" vertical="center"/>
    </xf>
    <xf numFmtId="0" fontId="7" fillId="0" borderId="25" xfId="5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/>
    </xf>
    <xf numFmtId="0" fontId="11" fillId="0" borderId="0" xfId="4" applyFont="1" applyFill="1" applyAlignment="1">
      <alignment vertical="center"/>
    </xf>
    <xf numFmtId="0" fontId="11" fillId="0" borderId="0" xfId="4" applyFont="1" applyFill="1" applyAlignment="1">
      <alignment horizontal="center" vertical="center"/>
    </xf>
    <xf numFmtId="0" fontId="14" fillId="0" borderId="0" xfId="4" applyFont="1" applyFill="1" applyAlignment="1">
      <alignment horizontal="center" vertical="center"/>
    </xf>
    <xf numFmtId="0" fontId="10" fillId="0" borderId="15" xfId="4" applyFont="1" applyFill="1" applyBorder="1" applyAlignment="1">
      <alignment horizontal="center" vertical="center"/>
    </xf>
    <xf numFmtId="0" fontId="12" fillId="0" borderId="15" xfId="4" applyFont="1" applyFill="1" applyBorder="1" applyAlignment="1">
      <alignment horizontal="center" vertical="center"/>
    </xf>
    <xf numFmtId="0" fontId="7" fillId="0" borderId="26" xfId="4" applyFont="1" applyFill="1" applyBorder="1" applyAlignment="1">
      <alignment horizontal="center" vertical="center"/>
    </xf>
    <xf numFmtId="0" fontId="9" fillId="0" borderId="26" xfId="4" applyFont="1" applyFill="1" applyBorder="1" applyAlignment="1">
      <alignment horizontal="center" vertical="center"/>
    </xf>
    <xf numFmtId="0" fontId="14" fillId="0" borderId="0" xfId="4" applyFont="1" applyFill="1" applyAlignment="1">
      <alignment vertical="center"/>
    </xf>
    <xf numFmtId="0" fontId="8" fillId="0" borderId="19" xfId="3" applyFont="1" applyFill="1" applyBorder="1" applyAlignment="1">
      <alignment horizontal="center" vertical="center" wrapText="1"/>
    </xf>
    <xf numFmtId="0" fontId="7" fillId="0" borderId="25" xfId="5" applyFont="1" applyFill="1" applyBorder="1" applyAlignment="1">
      <alignment vertical="center" wrapText="1"/>
    </xf>
    <xf numFmtId="0" fontId="11" fillId="0" borderId="46" xfId="4" applyFont="1" applyFill="1" applyBorder="1" applyAlignment="1">
      <alignment horizontal="center" vertical="center"/>
    </xf>
    <xf numFmtId="0" fontId="11" fillId="12" borderId="0" xfId="4" applyFont="1" applyFill="1" applyAlignment="1">
      <alignment horizontal="center" vertical="center"/>
    </xf>
    <xf numFmtId="0" fontId="7" fillId="10" borderId="27" xfId="4" applyFont="1" applyFill="1" applyBorder="1" applyAlignment="1">
      <alignment horizontal="center" vertical="center" wrapText="1"/>
    </xf>
    <xf numFmtId="0" fontId="8" fillId="4" borderId="62" xfId="3" applyFont="1" applyBorder="1" applyAlignment="1">
      <alignment horizontal="center" vertical="center" wrapText="1"/>
    </xf>
    <xf numFmtId="0" fontId="10" fillId="10" borderId="16" xfId="4" applyFont="1" applyFill="1" applyBorder="1" applyAlignment="1">
      <alignment horizontal="center" vertical="center" wrapText="1"/>
    </xf>
    <xf numFmtId="0" fontId="8" fillId="5" borderId="27" xfId="3" applyFont="1" applyFill="1" applyBorder="1" applyAlignment="1">
      <alignment vertical="center" wrapText="1"/>
    </xf>
    <xf numFmtId="0" fontId="8" fillId="6" borderId="25" xfId="3" applyFont="1" applyFill="1" applyBorder="1" applyAlignment="1">
      <alignment horizontal="center" vertical="center" wrapText="1"/>
    </xf>
    <xf numFmtId="0" fontId="8" fillId="7" borderId="25" xfId="3" applyFont="1" applyFill="1" applyBorder="1" applyAlignment="1">
      <alignment horizontal="center" vertical="center" wrapText="1"/>
    </xf>
    <xf numFmtId="0" fontId="9" fillId="0" borderId="25" xfId="5" applyFont="1" applyFill="1" applyBorder="1" applyAlignment="1">
      <alignment horizontal="center" vertical="center" wrapText="1"/>
    </xf>
    <xf numFmtId="0" fontId="7" fillId="7" borderId="25" xfId="5" applyFont="1" applyFill="1" applyBorder="1" applyAlignment="1">
      <alignment horizontal="center" vertical="center" wrapText="1"/>
    </xf>
    <xf numFmtId="0" fontId="8" fillId="7" borderId="25" xfId="1" applyFont="1" applyFill="1" applyBorder="1" applyAlignment="1">
      <alignment horizontal="center" vertical="center" wrapText="1"/>
    </xf>
    <xf numFmtId="0" fontId="7" fillId="0" borderId="50" xfId="4" applyFont="1" applyFill="1" applyBorder="1" applyAlignment="1">
      <alignment horizontal="center" vertical="center"/>
    </xf>
    <xf numFmtId="0" fontId="7" fillId="9" borderId="43" xfId="4" applyFont="1" applyFill="1" applyBorder="1" applyAlignment="1">
      <alignment horizontal="center" vertical="center"/>
    </xf>
    <xf numFmtId="0" fontId="7" fillId="9" borderId="51" xfId="4" applyFont="1" applyFill="1" applyBorder="1" applyAlignment="1">
      <alignment horizontal="center" vertical="center"/>
    </xf>
    <xf numFmtId="0" fontId="7" fillId="9" borderId="48" xfId="4" applyFont="1" applyFill="1" applyBorder="1" applyAlignment="1">
      <alignment horizontal="center" vertical="center"/>
    </xf>
    <xf numFmtId="0" fontId="7" fillId="0" borderId="50" xfId="5" applyFont="1" applyFill="1" applyBorder="1" applyAlignment="1">
      <alignment horizontal="center" vertical="center" wrapText="1"/>
    </xf>
    <xf numFmtId="0" fontId="8" fillId="4" borderId="25" xfId="3" applyFont="1" applyBorder="1" applyAlignment="1">
      <alignment horizontal="center" vertical="center" wrapText="1"/>
    </xf>
    <xf numFmtId="0" fontId="8" fillId="4" borderId="22" xfId="3" applyFont="1" applyBorder="1" applyAlignment="1">
      <alignment horizontal="center" vertical="center" wrapText="1"/>
    </xf>
    <xf numFmtId="0" fontId="8" fillId="4" borderId="39" xfId="3" applyFont="1" applyBorder="1" applyAlignment="1">
      <alignment horizontal="center" vertical="center" wrapText="1"/>
    </xf>
    <xf numFmtId="0" fontId="7" fillId="5" borderId="22" xfId="5" applyFont="1" applyFill="1" applyBorder="1" applyAlignment="1">
      <alignment horizontal="center" vertical="center" wrapText="1"/>
    </xf>
    <xf numFmtId="0" fontId="7" fillId="6" borderId="51" xfId="5" applyFont="1" applyFill="1" applyBorder="1" applyAlignment="1">
      <alignment horizontal="center" vertical="center" wrapText="1"/>
    </xf>
    <xf numFmtId="0" fontId="7" fillId="9" borderId="0" xfId="4" applyFont="1" applyFill="1" applyBorder="1" applyAlignment="1">
      <alignment horizontal="center" vertical="center"/>
    </xf>
    <xf numFmtId="0" fontId="7" fillId="0" borderId="22" xfId="5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14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15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15" borderId="19" xfId="0" applyFont="1" applyFill="1" applyBorder="1" applyAlignment="1">
      <alignment horizontal="center" vertical="center"/>
    </xf>
    <xf numFmtId="0" fontId="0" fillId="15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60" xfId="0" applyFill="1" applyBorder="1" applyAlignment="1">
      <alignment horizontal="left" vertical="center"/>
    </xf>
    <xf numFmtId="0" fontId="7" fillId="7" borderId="19" xfId="5" applyFont="1" applyFill="1" applyBorder="1" applyAlignment="1">
      <alignment vertical="center" wrapText="1"/>
    </xf>
    <xf numFmtId="0" fontId="7" fillId="7" borderId="20" xfId="5" applyFont="1" applyFill="1" applyBorder="1" applyAlignment="1">
      <alignment vertical="center" wrapText="1"/>
    </xf>
    <xf numFmtId="0" fontId="8" fillId="7" borderId="19" xfId="1" applyFont="1" applyFill="1" applyBorder="1" applyAlignment="1">
      <alignment vertical="center" wrapText="1"/>
    </xf>
    <xf numFmtId="0" fontId="8" fillId="7" borderId="19" xfId="3" applyFont="1" applyFill="1" applyBorder="1" applyAlignment="1">
      <alignment vertical="center" wrapText="1"/>
    </xf>
    <xf numFmtId="0" fontId="9" fillId="7" borderId="25" xfId="2" applyFont="1" applyFill="1" applyBorder="1" applyAlignment="1">
      <alignment horizontal="center" vertical="center"/>
    </xf>
    <xf numFmtId="0" fontId="7" fillId="0" borderId="20" xfId="4" applyFont="1" applyFill="1" applyBorder="1" applyAlignment="1">
      <alignment horizontal="center" vertical="center" wrapText="1"/>
    </xf>
    <xf numFmtId="0" fontId="7" fillId="0" borderId="19" xfId="4" applyFont="1" applyFill="1" applyBorder="1" applyAlignment="1">
      <alignment horizontal="center" vertical="center" wrapText="1"/>
    </xf>
    <xf numFmtId="0" fontId="7" fillId="0" borderId="21" xfId="4" applyFont="1" applyFill="1" applyBorder="1" applyAlignment="1">
      <alignment horizontal="center" vertical="center" wrapText="1"/>
    </xf>
    <xf numFmtId="0" fontId="7" fillId="0" borderId="33" xfId="4" applyFont="1" applyFill="1" applyBorder="1" applyAlignment="1">
      <alignment horizontal="center" vertical="center" wrapText="1"/>
    </xf>
    <xf numFmtId="0" fontId="7" fillId="0" borderId="34" xfId="4" applyFont="1" applyFill="1" applyBorder="1" applyAlignment="1">
      <alignment horizontal="center" vertical="center" wrapText="1"/>
    </xf>
    <xf numFmtId="0" fontId="7" fillId="0" borderId="35" xfId="4" applyFont="1" applyFill="1" applyBorder="1" applyAlignment="1">
      <alignment horizontal="center" vertical="center" wrapText="1"/>
    </xf>
    <xf numFmtId="0" fontId="7" fillId="0" borderId="20" xfId="4" applyFont="1" applyFill="1" applyBorder="1" applyAlignment="1">
      <alignment horizontal="center" vertical="center" wrapText="1"/>
    </xf>
    <xf numFmtId="0" fontId="10" fillId="0" borderId="20" xfId="4" applyFont="1" applyFill="1" applyBorder="1" applyAlignment="1">
      <alignment horizontal="center" vertical="center" wrapText="1"/>
    </xf>
    <xf numFmtId="0" fontId="10" fillId="0" borderId="12" xfId="4" applyFont="1" applyFill="1" applyBorder="1" applyAlignment="1">
      <alignment horizontal="center" vertical="center" wrapText="1"/>
    </xf>
    <xf numFmtId="0" fontId="7" fillId="0" borderId="22" xfId="4" applyFont="1" applyFill="1" applyBorder="1" applyAlignment="1">
      <alignment horizontal="center" vertical="center" wrapText="1"/>
    </xf>
    <xf numFmtId="0" fontId="10" fillId="0" borderId="41" xfId="4" applyFont="1" applyFill="1" applyBorder="1" applyAlignment="1">
      <alignment horizontal="center" vertical="center" wrapText="1"/>
    </xf>
    <xf numFmtId="0" fontId="10" fillId="0" borderId="64" xfId="4" applyFont="1" applyFill="1" applyBorder="1" applyAlignment="1">
      <alignment horizontal="center" vertical="center" wrapText="1"/>
    </xf>
    <xf numFmtId="0" fontId="7" fillId="0" borderId="60" xfId="4" applyFont="1" applyFill="1" applyBorder="1" applyAlignment="1">
      <alignment horizontal="center" vertical="center" wrapText="1"/>
    </xf>
    <xf numFmtId="0" fontId="7" fillId="0" borderId="61" xfId="4" applyFont="1" applyFill="1" applyBorder="1" applyAlignment="1">
      <alignment horizontal="center" vertical="center" wrapText="1"/>
    </xf>
    <xf numFmtId="0" fontId="7" fillId="0" borderId="63" xfId="4" applyFont="1" applyFill="1" applyBorder="1" applyAlignment="1">
      <alignment horizontal="center" vertical="center" wrapText="1"/>
    </xf>
    <xf numFmtId="0" fontId="7" fillId="0" borderId="55" xfId="4" applyFont="1" applyFill="1" applyBorder="1" applyAlignment="1">
      <alignment horizontal="center" vertical="center" wrapText="1"/>
    </xf>
    <xf numFmtId="0" fontId="7" fillId="0" borderId="64" xfId="4" applyFont="1" applyFill="1" applyBorder="1" applyAlignment="1">
      <alignment horizontal="center" vertical="center" wrapText="1"/>
    </xf>
    <xf numFmtId="0" fontId="7" fillId="0" borderId="19" xfId="4" applyFont="1" applyFill="1" applyBorder="1" applyAlignment="1">
      <alignment horizontal="center" vertical="center"/>
    </xf>
    <xf numFmtId="0" fontId="7" fillId="0" borderId="0" xfId="4" applyFont="1" applyAlignment="1">
      <alignment vertical="center"/>
    </xf>
    <xf numFmtId="0" fontId="7" fillId="0" borderId="0" xfId="4" applyFont="1" applyAlignment="1">
      <alignment horizontal="center" vertical="center"/>
    </xf>
    <xf numFmtId="0" fontId="8" fillId="0" borderId="0" xfId="4" applyFont="1" applyAlignment="1">
      <alignment vertical="center"/>
    </xf>
    <xf numFmtId="0" fontId="10" fillId="0" borderId="54" xfId="4" applyFont="1" applyFill="1" applyBorder="1" applyAlignment="1">
      <alignment horizontal="center" vertical="center"/>
    </xf>
    <xf numFmtId="0" fontId="10" fillId="0" borderId="66" xfId="4" applyFont="1" applyFill="1" applyBorder="1" applyAlignment="1">
      <alignment horizontal="center" vertical="center"/>
    </xf>
    <xf numFmtId="0" fontId="8" fillId="4" borderId="22" xfId="3" applyFont="1" applyBorder="1" applyAlignment="1">
      <alignment horizontal="center" vertical="center" wrapText="1"/>
    </xf>
    <xf numFmtId="0" fontId="31" fillId="15" borderId="19" xfId="0" applyFont="1" applyFill="1" applyBorder="1" applyAlignment="1">
      <alignment horizontal="center" vertical="center"/>
    </xf>
    <xf numFmtId="0" fontId="31" fillId="15" borderId="20" xfId="0" applyFont="1" applyFill="1" applyBorder="1" applyAlignment="1">
      <alignment horizontal="center" vertical="center"/>
    </xf>
    <xf numFmtId="0" fontId="31" fillId="15" borderId="21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1" fillId="0" borderId="19" xfId="0" applyFont="1" applyFill="1" applyBorder="1" applyAlignment="1">
      <alignment vertical="center"/>
    </xf>
    <xf numFmtId="0" fontId="31" fillId="0" borderId="20" xfId="0" applyFont="1" applyFill="1" applyBorder="1" applyAlignment="1">
      <alignment vertical="center"/>
    </xf>
    <xf numFmtId="0" fontId="31" fillId="0" borderId="21" xfId="0" applyFont="1" applyFill="1" applyBorder="1" applyAlignment="1">
      <alignment vertical="center"/>
    </xf>
    <xf numFmtId="0" fontId="31" fillId="0" borderId="60" xfId="0" applyFont="1" applyFill="1" applyBorder="1" applyAlignment="1">
      <alignment vertical="center"/>
    </xf>
    <xf numFmtId="0" fontId="31" fillId="0" borderId="41" xfId="0" applyFont="1" applyFill="1" applyBorder="1" applyAlignment="1">
      <alignment vertical="center"/>
    </xf>
    <xf numFmtId="0" fontId="31" fillId="0" borderId="33" xfId="0" applyFont="1" applyFill="1" applyBorder="1" applyAlignment="1">
      <alignment vertical="center"/>
    </xf>
    <xf numFmtId="0" fontId="31" fillId="0" borderId="34" xfId="0" applyFont="1" applyFill="1" applyBorder="1" applyAlignment="1">
      <alignment vertical="center"/>
    </xf>
    <xf numFmtId="0" fontId="31" fillId="0" borderId="35" xfId="0" applyFont="1" applyFill="1" applyBorder="1" applyAlignment="1">
      <alignment vertical="center"/>
    </xf>
    <xf numFmtId="0" fontId="33" fillId="0" borderId="19" xfId="0" applyFont="1" applyFill="1" applyBorder="1" applyAlignment="1">
      <alignment vertical="center"/>
    </xf>
    <xf numFmtId="0" fontId="33" fillId="0" borderId="20" xfId="0" applyFont="1" applyFill="1" applyBorder="1" applyAlignment="1">
      <alignment vertical="center"/>
    </xf>
    <xf numFmtId="0" fontId="33" fillId="14" borderId="19" xfId="0" applyFont="1" applyFill="1" applyBorder="1" applyAlignment="1">
      <alignment vertical="center"/>
    </xf>
    <xf numFmtId="0" fontId="33" fillId="14" borderId="20" xfId="0" applyFont="1" applyFill="1" applyBorder="1" applyAlignment="1">
      <alignment vertical="center"/>
    </xf>
    <xf numFmtId="0" fontId="31" fillId="14" borderId="21" xfId="0" applyFont="1" applyFill="1" applyBorder="1" applyAlignment="1">
      <alignment vertical="center"/>
    </xf>
    <xf numFmtId="0" fontId="31" fillId="14" borderId="0" xfId="0" applyFont="1" applyFill="1" applyAlignment="1">
      <alignment vertical="center"/>
    </xf>
    <xf numFmtId="0" fontId="33" fillId="0" borderId="19" xfId="0" applyFont="1" applyFill="1" applyBorder="1" applyAlignment="1">
      <alignment horizontal="left" vertical="center"/>
    </xf>
    <xf numFmtId="0" fontId="31" fillId="17" borderId="19" xfId="0" applyFont="1" applyFill="1" applyBorder="1" applyAlignment="1">
      <alignment vertical="center"/>
    </xf>
    <xf numFmtId="0" fontId="31" fillId="17" borderId="0" xfId="0" applyFont="1" applyFill="1" applyAlignment="1">
      <alignment vertical="center"/>
    </xf>
    <xf numFmtId="0" fontId="0" fillId="17" borderId="0" xfId="0" applyFont="1" applyFill="1" applyAlignment="1">
      <alignment vertical="center"/>
    </xf>
    <xf numFmtId="0" fontId="0" fillId="17" borderId="19" xfId="0" applyFont="1" applyFill="1" applyBorder="1" applyAlignment="1">
      <alignment horizontal="left" vertical="center"/>
    </xf>
    <xf numFmtId="0" fontId="8" fillId="18" borderId="20" xfId="3" applyFont="1" applyFill="1" applyBorder="1" applyAlignment="1">
      <alignment horizontal="center" vertical="center" wrapText="1"/>
    </xf>
    <xf numFmtId="0" fontId="35" fillId="18" borderId="19" xfId="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4" fillId="18" borderId="19" xfId="0" applyFont="1" applyFill="1" applyBorder="1" applyAlignment="1">
      <alignment horizontal="left" vertical="center"/>
    </xf>
    <xf numFmtId="0" fontId="34" fillId="18" borderId="60" xfId="0" applyFont="1" applyFill="1" applyBorder="1" applyAlignment="1">
      <alignment horizontal="left" vertical="center"/>
    </xf>
    <xf numFmtId="0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left" vertical="center" wrapText="1"/>
    </xf>
    <xf numFmtId="0" fontId="37" fillId="1" borderId="9" xfId="0" applyNumberFormat="1" applyFont="1" applyFill="1" applyBorder="1" applyAlignment="1">
      <alignment horizontal="center" vertical="center" wrapText="1"/>
    </xf>
    <xf numFmtId="0" fontId="37" fillId="1" borderId="10" xfId="0" applyNumberFormat="1" applyFont="1" applyFill="1" applyBorder="1" applyAlignment="1">
      <alignment horizontal="center" vertical="center" wrapText="1"/>
    </xf>
    <xf numFmtId="0" fontId="37" fillId="1" borderId="10" xfId="0" applyNumberFormat="1" applyFont="1" applyFill="1" applyBorder="1" applyAlignment="1">
      <alignment horizontal="left" vertical="center" wrapText="1"/>
    </xf>
    <xf numFmtId="0" fontId="37" fillId="1" borderId="11" xfId="0" applyNumberFormat="1" applyFont="1" applyFill="1" applyBorder="1" applyAlignment="1">
      <alignment horizontal="left" vertical="center" wrapText="1"/>
    </xf>
    <xf numFmtId="0" fontId="0" fillId="0" borderId="20" xfId="0" applyNumberFormat="1" applyFont="1" applyFill="1" applyBorder="1" applyAlignment="1">
      <alignment vertical="top" wrapText="1"/>
    </xf>
    <xf numFmtId="0" fontId="0" fillId="0" borderId="20" xfId="0" applyNumberFormat="1" applyFont="1" applyFill="1" applyBorder="1" applyAlignment="1">
      <alignment horizontal="center" vertical="top" wrapText="1"/>
    </xf>
    <xf numFmtId="165" fontId="0" fillId="0" borderId="20" xfId="0" applyNumberFormat="1" applyFont="1" applyFill="1" applyBorder="1" applyAlignment="1">
      <alignment horizontal="center" vertical="top" wrapText="1"/>
    </xf>
    <xf numFmtId="49" fontId="0" fillId="0" borderId="20" xfId="0" applyNumberFormat="1" applyFont="1" applyFill="1" applyBorder="1" applyAlignment="1">
      <alignment horizontal="center" vertical="top" wrapText="1"/>
    </xf>
    <xf numFmtId="165" fontId="3" fillId="3" borderId="29" xfId="2" applyNumberFormat="1" applyBorder="1" applyAlignment="1">
      <alignment horizontal="left" vertical="top" wrapText="1"/>
    </xf>
    <xf numFmtId="165" fontId="2" fillId="2" borderId="29" xfId="1" applyNumberFormat="1" applyBorder="1" applyAlignment="1">
      <alignment horizontal="left" vertical="top" wrapText="1"/>
    </xf>
    <xf numFmtId="0" fontId="0" fillId="0" borderId="20" xfId="0" applyNumberFormat="1" applyFont="1" applyFill="1" applyBorder="1" applyAlignment="1">
      <alignment vertical="top"/>
    </xf>
    <xf numFmtId="0" fontId="0" fillId="0" borderId="20" xfId="0" applyNumberFormat="1" applyFont="1" applyFill="1" applyBorder="1" applyAlignment="1">
      <alignment horizontal="center" vertical="top"/>
    </xf>
    <xf numFmtId="165" fontId="0" fillId="0" borderId="20" xfId="0" applyNumberFormat="1" applyFont="1" applyFill="1" applyBorder="1" applyAlignment="1">
      <alignment horizontal="center" vertical="top"/>
    </xf>
    <xf numFmtId="49" fontId="0" fillId="0" borderId="20" xfId="0" applyNumberFormat="1" applyFont="1" applyFill="1" applyBorder="1" applyAlignment="1">
      <alignment horizontal="center" vertical="top"/>
    </xf>
    <xf numFmtId="165" fontId="0" fillId="0" borderId="29" xfId="0" applyNumberFormat="1" applyFont="1" applyFill="1" applyBorder="1" applyAlignment="1">
      <alignment horizontal="left" vertical="top"/>
    </xf>
    <xf numFmtId="165" fontId="0" fillId="0" borderId="29" xfId="0" applyNumberFormat="1" applyFont="1" applyFill="1" applyBorder="1" applyAlignment="1">
      <alignment horizontal="left" vertical="top" wrapText="1"/>
    </xf>
    <xf numFmtId="0" fontId="0" fillId="0" borderId="46" xfId="0" applyNumberFormat="1" applyFont="1" applyFill="1" applyBorder="1" applyAlignment="1">
      <alignment wrapText="1"/>
    </xf>
    <xf numFmtId="0" fontId="0" fillId="0" borderId="34" xfId="0" applyNumberFormat="1" applyFont="1" applyFill="1" applyBorder="1" applyAlignment="1">
      <alignment vertical="center"/>
    </xf>
    <xf numFmtId="0" fontId="37" fillId="19" borderId="34" xfId="0" applyNumberFormat="1" applyFont="1" applyFill="1" applyBorder="1" applyAlignment="1">
      <alignment horizontal="right" vertical="center"/>
    </xf>
    <xf numFmtId="165" fontId="37" fillId="20" borderId="34" xfId="0" applyNumberFormat="1" applyFont="1" applyFill="1" applyBorder="1" applyAlignment="1">
      <alignment horizontal="center" vertical="center"/>
    </xf>
    <xf numFmtId="49" fontId="37" fillId="20" borderId="34" xfId="0" applyNumberFormat="1" applyFont="1" applyFill="1" applyBorder="1" applyAlignment="1">
      <alignment horizontal="center" vertical="center"/>
    </xf>
    <xf numFmtId="165" fontId="37" fillId="20" borderId="39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vertical="top" wrapText="1"/>
    </xf>
    <xf numFmtId="0" fontId="0" fillId="0" borderId="0" xfId="0" applyNumberFormat="1" applyFont="1" applyFill="1" applyBorder="1" applyAlignment="1">
      <alignment horizontal="center" vertical="top" wrapText="1"/>
    </xf>
    <xf numFmtId="165" fontId="4" fillId="4" borderId="29" xfId="3" applyNumberFormat="1" applyBorder="1" applyAlignment="1">
      <alignment horizontal="left" vertical="top" wrapText="1"/>
    </xf>
    <xf numFmtId="0" fontId="37" fillId="20" borderId="34" xfId="0" applyNumberFormat="1" applyFont="1" applyFill="1" applyBorder="1" applyAlignment="1">
      <alignment horizontal="center" vertical="center"/>
    </xf>
    <xf numFmtId="0" fontId="0" fillId="0" borderId="67" xfId="0" applyNumberFormat="1" applyFont="1" applyFill="1" applyBorder="1" applyAlignment="1">
      <alignment horizontal="center" vertical="top" wrapText="1"/>
    </xf>
    <xf numFmtId="0" fontId="4" fillId="4" borderId="0" xfId="3" applyNumberFormat="1" applyBorder="1"/>
    <xf numFmtId="0" fontId="4" fillId="4" borderId="68" xfId="3" applyNumberFormat="1" applyBorder="1" applyAlignment="1">
      <alignment vertical="center" wrapText="1"/>
    </xf>
    <xf numFmtId="0" fontId="4" fillId="4" borderId="0" xfId="3"/>
    <xf numFmtId="0" fontId="4" fillId="4" borderId="69" xfId="3" applyNumberFormat="1" applyBorder="1" applyAlignment="1">
      <alignment vertical="center" wrapText="1"/>
    </xf>
    <xf numFmtId="0" fontId="4" fillId="4" borderId="0" xfId="3" applyNumberFormat="1" applyBorder="1" applyAlignment="1">
      <alignment vertical="center" wrapText="1"/>
    </xf>
    <xf numFmtId="165" fontId="2" fillId="2" borderId="71" xfId="1" applyNumberFormat="1" applyBorder="1" applyAlignment="1">
      <alignment horizontal="left" vertical="top" wrapText="1"/>
    </xf>
    <xf numFmtId="0" fontId="2" fillId="2" borderId="67" xfId="1" applyNumberFormat="1" applyBorder="1" applyAlignment="1">
      <alignment vertical="top" wrapText="1"/>
    </xf>
    <xf numFmtId="0" fontId="7" fillId="18" borderId="22" xfId="5" applyFont="1" applyFill="1" applyBorder="1" applyAlignment="1">
      <alignment horizontal="center" vertical="center" wrapText="1"/>
    </xf>
    <xf numFmtId="0" fontId="7" fillId="21" borderId="21" xfId="4" applyFont="1" applyFill="1" applyBorder="1" applyAlignment="1">
      <alignment horizontal="center" vertical="center" wrapText="1"/>
    </xf>
    <xf numFmtId="0" fontId="7" fillId="21" borderId="19" xfId="4" applyFont="1" applyFill="1" applyBorder="1" applyAlignment="1">
      <alignment horizontal="center" vertical="center" wrapText="1"/>
    </xf>
    <xf numFmtId="0" fontId="7" fillId="21" borderId="20" xfId="4" applyFont="1" applyFill="1" applyBorder="1" applyAlignment="1">
      <alignment horizontal="center" vertical="center" wrapText="1"/>
    </xf>
    <xf numFmtId="0" fontId="8" fillId="21" borderId="20" xfId="3" applyFont="1" applyFill="1" applyBorder="1" applyAlignment="1">
      <alignment horizontal="center" vertical="center" wrapText="1"/>
    </xf>
    <xf numFmtId="0" fontId="7" fillId="21" borderId="19" xfId="5" applyFont="1" applyFill="1" applyBorder="1" applyAlignment="1">
      <alignment horizontal="center" vertical="center" wrapText="1"/>
    </xf>
    <xf numFmtId="0" fontId="7" fillId="21" borderId="20" xfId="5" applyFont="1" applyFill="1" applyBorder="1" applyAlignment="1">
      <alignment horizontal="center" vertical="center" wrapText="1"/>
    </xf>
    <xf numFmtId="0" fontId="0" fillId="21" borderId="21" xfId="0" applyFont="1" applyFill="1" applyBorder="1" applyAlignment="1">
      <alignment vertical="center"/>
    </xf>
    <xf numFmtId="0" fontId="25" fillId="21" borderId="21" xfId="3" applyFont="1" applyFill="1" applyBorder="1" applyAlignment="1">
      <alignment horizontal="center" vertical="center" wrapText="1"/>
    </xf>
    <xf numFmtId="0" fontId="8" fillId="21" borderId="21" xfId="1" applyFont="1" applyFill="1" applyBorder="1" applyAlignment="1">
      <alignment horizontal="center" vertical="center" wrapText="1"/>
    </xf>
    <xf numFmtId="0" fontId="8" fillId="21" borderId="21" xfId="3" applyFont="1" applyFill="1" applyBorder="1" applyAlignment="1">
      <alignment horizontal="center" vertical="center" wrapText="1"/>
    </xf>
    <xf numFmtId="0" fontId="8" fillId="21" borderId="19" xfId="3" applyFont="1" applyFill="1" applyBorder="1" applyAlignment="1">
      <alignment horizontal="center" vertical="center" wrapText="1"/>
    </xf>
    <xf numFmtId="0" fontId="8" fillId="21" borderId="20" xfId="4" applyFont="1" applyFill="1" applyBorder="1" applyAlignment="1">
      <alignment horizontal="center" vertical="center"/>
    </xf>
    <xf numFmtId="0" fontId="8" fillId="21" borderId="21" xfId="4" applyFont="1" applyFill="1" applyBorder="1" applyAlignment="1">
      <alignment horizontal="center" vertical="center" wrapText="1"/>
    </xf>
    <xf numFmtId="0" fontId="7" fillId="21" borderId="19" xfId="4" applyFont="1" applyFill="1" applyBorder="1" applyAlignment="1">
      <alignment horizontal="center" vertical="center"/>
    </xf>
    <xf numFmtId="0" fontId="7" fillId="21" borderId="20" xfId="4" applyFont="1" applyFill="1" applyBorder="1" applyAlignment="1">
      <alignment horizontal="center" vertical="center"/>
    </xf>
    <xf numFmtId="0" fontId="7" fillId="21" borderId="21" xfId="5" applyFont="1" applyFill="1" applyBorder="1" applyAlignment="1">
      <alignment horizontal="center" vertical="center" wrapText="1"/>
    </xf>
    <xf numFmtId="0" fontId="8" fillId="21" borderId="19" xfId="4" applyFont="1" applyFill="1" applyBorder="1" applyAlignment="1">
      <alignment horizontal="center" vertical="center"/>
    </xf>
    <xf numFmtId="0" fontId="8" fillId="21" borderId="19" xfId="3" applyFont="1" applyFill="1" applyBorder="1" applyAlignment="1">
      <alignment horizontal="center" vertical="center"/>
    </xf>
    <xf numFmtId="0" fontId="8" fillId="21" borderId="20" xfId="3" applyFont="1" applyFill="1" applyBorder="1" applyAlignment="1">
      <alignment horizontal="center" vertical="center"/>
    </xf>
    <xf numFmtId="0" fontId="7" fillId="21" borderId="29" xfId="5" applyFont="1" applyFill="1" applyBorder="1" applyAlignment="1">
      <alignment horizontal="center" vertical="center" wrapText="1"/>
    </xf>
    <xf numFmtId="0" fontId="8" fillId="21" borderId="29" xfId="3" applyFont="1" applyFill="1" applyBorder="1" applyAlignment="1">
      <alignment horizontal="center" vertical="center" wrapText="1"/>
    </xf>
    <xf numFmtId="0" fontId="8" fillId="21" borderId="19" xfId="1" applyFont="1" applyFill="1" applyBorder="1" applyAlignment="1">
      <alignment horizontal="center" vertical="center" wrapText="1"/>
    </xf>
    <xf numFmtId="0" fontId="8" fillId="21" borderId="19" xfId="1" applyFont="1" applyFill="1" applyBorder="1" applyAlignment="1">
      <alignment horizontal="center" vertical="center"/>
    </xf>
    <xf numFmtId="0" fontId="8" fillId="21" borderId="29" xfId="3" applyFont="1" applyFill="1" applyBorder="1" applyAlignment="1">
      <alignment horizontal="center" vertical="center"/>
    </xf>
    <xf numFmtId="0" fontId="7" fillId="21" borderId="56" xfId="4" applyFont="1" applyFill="1" applyBorder="1" applyAlignment="1">
      <alignment horizontal="center" vertical="center"/>
    </xf>
    <xf numFmtId="0" fontId="7" fillId="21" borderId="23" xfId="4" applyFont="1" applyFill="1" applyBorder="1" applyAlignment="1">
      <alignment horizontal="center" vertical="center"/>
    </xf>
    <xf numFmtId="0" fontId="7" fillId="21" borderId="40" xfId="4" applyFont="1" applyFill="1" applyBorder="1" applyAlignment="1">
      <alignment horizontal="center" vertical="center"/>
    </xf>
    <xf numFmtId="0" fontId="7" fillId="21" borderId="57" xfId="4" applyFont="1" applyFill="1" applyBorder="1" applyAlignment="1">
      <alignment horizontal="center" vertical="center"/>
    </xf>
    <xf numFmtId="0" fontId="7" fillId="21" borderId="29" xfId="4" applyFont="1" applyFill="1" applyBorder="1" applyAlignment="1">
      <alignment horizontal="center" vertical="center"/>
    </xf>
    <xf numFmtId="0" fontId="7" fillId="21" borderId="21" xfId="4" applyFont="1" applyFill="1" applyBorder="1" applyAlignment="1">
      <alignment horizontal="center" vertical="center"/>
    </xf>
    <xf numFmtId="0" fontId="7" fillId="21" borderId="33" xfId="4" applyFont="1" applyFill="1" applyBorder="1" applyAlignment="1">
      <alignment horizontal="center" vertical="center"/>
    </xf>
    <xf numFmtId="0" fontId="7" fillId="21" borderId="34" xfId="4" applyFont="1" applyFill="1" applyBorder="1" applyAlignment="1">
      <alignment horizontal="center" vertical="center"/>
    </xf>
    <xf numFmtId="0" fontId="7" fillId="21" borderId="37" xfId="4" applyFont="1" applyFill="1" applyBorder="1" applyAlignment="1">
      <alignment horizontal="center" vertical="center"/>
    </xf>
    <xf numFmtId="0" fontId="7" fillId="21" borderId="35" xfId="4" applyFont="1" applyFill="1" applyBorder="1" applyAlignment="1">
      <alignment horizontal="center" vertical="center"/>
    </xf>
    <xf numFmtId="0" fontId="7" fillId="22" borderId="19" xfId="4" applyFont="1" applyFill="1" applyBorder="1" applyAlignment="1">
      <alignment horizontal="center" vertical="center" wrapText="1"/>
    </xf>
    <xf numFmtId="0" fontId="7" fillId="22" borderId="20" xfId="4" applyFont="1" applyFill="1" applyBorder="1" applyAlignment="1">
      <alignment horizontal="center" vertical="center" wrapText="1"/>
    </xf>
    <xf numFmtId="0" fontId="8" fillId="22" borderId="20" xfId="3" applyFont="1" applyFill="1" applyBorder="1" applyAlignment="1">
      <alignment horizontal="center" vertical="center" wrapText="1"/>
    </xf>
    <xf numFmtId="0" fontId="7" fillId="22" borderId="21" xfId="4" applyFont="1" applyFill="1" applyBorder="1" applyAlignment="1">
      <alignment horizontal="center" vertical="center" wrapText="1"/>
    </xf>
    <xf numFmtId="0" fontId="7" fillId="22" borderId="19" xfId="5" applyFont="1" applyFill="1" applyBorder="1" applyAlignment="1">
      <alignment horizontal="center" vertical="center" wrapText="1"/>
    </xf>
    <xf numFmtId="0" fontId="7" fillId="22" borderId="20" xfId="5" applyFont="1" applyFill="1" applyBorder="1" applyAlignment="1">
      <alignment horizontal="center" vertical="center" wrapText="1"/>
    </xf>
    <xf numFmtId="0" fontId="0" fillId="22" borderId="21" xfId="0" applyFont="1" applyFill="1" applyBorder="1" applyAlignment="1">
      <alignment vertical="center"/>
    </xf>
    <xf numFmtId="0" fontId="25" fillId="22" borderId="21" xfId="3" applyFont="1" applyFill="1" applyBorder="1" applyAlignment="1">
      <alignment horizontal="center" vertical="center" wrapText="1"/>
    </xf>
    <xf numFmtId="0" fontId="8" fillId="22" borderId="19" xfId="4" applyFont="1" applyFill="1" applyBorder="1" applyAlignment="1">
      <alignment horizontal="center" vertical="center" wrapText="1"/>
    </xf>
    <xf numFmtId="0" fontId="8" fillId="22" borderId="20" xfId="4" applyFont="1" applyFill="1" applyBorder="1" applyAlignment="1">
      <alignment horizontal="center" vertical="center" wrapText="1"/>
    </xf>
    <xf numFmtId="0" fontId="8" fillId="22" borderId="21" xfId="1" applyFont="1" applyFill="1" applyBorder="1" applyAlignment="1">
      <alignment horizontal="center" vertical="center" wrapText="1"/>
    </xf>
    <xf numFmtId="0" fontId="8" fillId="22" borderId="21" xfId="3" applyFont="1" applyFill="1" applyBorder="1" applyAlignment="1">
      <alignment horizontal="center" vertical="center" wrapText="1"/>
    </xf>
    <xf numFmtId="0" fontId="8" fillId="22" borderId="19" xfId="3" applyFont="1" applyFill="1" applyBorder="1" applyAlignment="1">
      <alignment horizontal="center" vertical="center" wrapText="1"/>
    </xf>
    <xf numFmtId="0" fontId="8" fillId="22" borderId="20" xfId="4" applyFont="1" applyFill="1" applyBorder="1" applyAlignment="1">
      <alignment horizontal="center" vertical="center"/>
    </xf>
    <xf numFmtId="0" fontId="8" fillId="22" borderId="20" xfId="1" applyFont="1" applyFill="1" applyBorder="1" applyAlignment="1">
      <alignment horizontal="center" vertical="center"/>
    </xf>
    <xf numFmtId="0" fontId="8" fillId="22" borderId="21" xfId="4" applyFont="1" applyFill="1" applyBorder="1" applyAlignment="1">
      <alignment horizontal="center" vertical="center" wrapText="1"/>
    </xf>
    <xf numFmtId="0" fontId="7" fillId="22" borderId="19" xfId="4" applyFont="1" applyFill="1" applyBorder="1" applyAlignment="1">
      <alignment horizontal="center" vertical="center"/>
    </xf>
    <xf numFmtId="0" fontId="7" fillId="22" borderId="20" xfId="4" applyFont="1" applyFill="1" applyBorder="1" applyAlignment="1">
      <alignment horizontal="center" vertical="center"/>
    </xf>
    <xf numFmtId="0" fontId="7" fillId="22" borderId="21" xfId="5" applyFont="1" applyFill="1" applyBorder="1" applyAlignment="1">
      <alignment horizontal="center" vertical="center" wrapText="1"/>
    </xf>
    <xf numFmtId="0" fontId="8" fillId="22" borderId="19" xfId="4" applyFont="1" applyFill="1" applyBorder="1" applyAlignment="1">
      <alignment horizontal="center" vertical="center"/>
    </xf>
    <xf numFmtId="0" fontId="7" fillId="22" borderId="29" xfId="5" applyFont="1" applyFill="1" applyBorder="1" applyAlignment="1">
      <alignment horizontal="center" vertical="center" wrapText="1"/>
    </xf>
    <xf numFmtId="0" fontId="7" fillId="22" borderId="29" xfId="4" applyFont="1" applyFill="1" applyBorder="1" applyAlignment="1">
      <alignment horizontal="center" vertical="center" wrapText="1"/>
    </xf>
    <xf numFmtId="0" fontId="8" fillId="22" borderId="29" xfId="3" applyFont="1" applyFill="1" applyBorder="1" applyAlignment="1">
      <alignment horizontal="center" vertical="center" wrapText="1"/>
    </xf>
    <xf numFmtId="0" fontId="8" fillId="22" borderId="19" xfId="1" applyFont="1" applyFill="1" applyBorder="1" applyAlignment="1">
      <alignment horizontal="center" vertical="center"/>
    </xf>
    <xf numFmtId="0" fontId="8" fillId="22" borderId="21" xfId="1" applyFont="1" applyFill="1" applyBorder="1" applyAlignment="1">
      <alignment horizontal="center" vertical="center"/>
    </xf>
    <xf numFmtId="0" fontId="8" fillId="22" borderId="21" xfId="3" applyFont="1" applyFill="1" applyBorder="1" applyAlignment="1">
      <alignment vertical="center" wrapText="1"/>
    </xf>
    <xf numFmtId="0" fontId="7" fillId="22" borderId="56" xfId="4" applyFont="1" applyFill="1" applyBorder="1" applyAlignment="1">
      <alignment horizontal="center" vertical="center"/>
    </xf>
    <xf numFmtId="0" fontId="7" fillId="22" borderId="23" xfId="4" applyFont="1" applyFill="1" applyBorder="1" applyAlignment="1">
      <alignment horizontal="center" vertical="center"/>
    </xf>
    <xf numFmtId="0" fontId="7" fillId="22" borderId="40" xfId="4" applyFont="1" applyFill="1" applyBorder="1" applyAlignment="1">
      <alignment horizontal="center" vertical="center"/>
    </xf>
    <xf numFmtId="0" fontId="7" fillId="22" borderId="57" xfId="4" applyFont="1" applyFill="1" applyBorder="1" applyAlignment="1">
      <alignment horizontal="center" vertical="center"/>
    </xf>
    <xf numFmtId="0" fontId="7" fillId="22" borderId="29" xfId="4" applyFont="1" applyFill="1" applyBorder="1" applyAlignment="1">
      <alignment horizontal="center" vertical="center"/>
    </xf>
    <xf numFmtId="0" fontId="7" fillId="22" borderId="21" xfId="4" applyFont="1" applyFill="1" applyBorder="1" applyAlignment="1">
      <alignment horizontal="center" vertical="center"/>
    </xf>
    <xf numFmtId="0" fontId="7" fillId="22" borderId="33" xfId="4" applyFont="1" applyFill="1" applyBorder="1" applyAlignment="1">
      <alignment horizontal="center" vertical="center"/>
    </xf>
    <xf numFmtId="0" fontId="7" fillId="22" borderId="34" xfId="4" applyFont="1" applyFill="1" applyBorder="1" applyAlignment="1">
      <alignment horizontal="center" vertical="center"/>
    </xf>
    <xf numFmtId="0" fontId="7" fillId="22" borderId="37" xfId="4" applyFont="1" applyFill="1" applyBorder="1" applyAlignment="1">
      <alignment horizontal="center" vertical="center"/>
    </xf>
    <xf numFmtId="0" fontId="7" fillId="22" borderId="35" xfId="4" applyFont="1" applyFill="1" applyBorder="1" applyAlignment="1">
      <alignment horizontal="center" vertical="center"/>
    </xf>
    <xf numFmtId="0" fontId="7" fillId="24" borderId="22" xfId="5" applyFont="1" applyFill="1" applyBorder="1" applyAlignment="1">
      <alignment horizontal="center" vertical="center" wrapText="1"/>
    </xf>
    <xf numFmtId="0" fontId="7" fillId="24" borderId="20" xfId="5" applyFont="1" applyFill="1" applyBorder="1" applyAlignment="1">
      <alignment horizontal="center" vertical="center" wrapText="1"/>
    </xf>
    <xf numFmtId="0" fontId="7" fillId="24" borderId="20" xfId="4" applyFont="1" applyFill="1" applyBorder="1" applyAlignment="1">
      <alignment horizontal="center" vertical="center"/>
    </xf>
    <xf numFmtId="0" fontId="7" fillId="24" borderId="29" xfId="4" applyFont="1" applyFill="1" applyBorder="1" applyAlignment="1">
      <alignment horizontal="center" vertical="center"/>
    </xf>
    <xf numFmtId="0" fontId="7" fillId="24" borderId="22" xfId="4" applyFont="1" applyFill="1" applyBorder="1" applyAlignment="1">
      <alignment horizontal="center" vertical="center"/>
    </xf>
    <xf numFmtId="0" fontId="8" fillId="24" borderId="20" xfId="3" applyFont="1" applyFill="1" applyBorder="1" applyAlignment="1">
      <alignment horizontal="center" vertical="center" wrapText="1"/>
    </xf>
    <xf numFmtId="0" fontId="7" fillId="24" borderId="19" xfId="4" applyFont="1" applyFill="1" applyBorder="1" applyAlignment="1">
      <alignment horizontal="center" vertical="center"/>
    </xf>
    <xf numFmtId="0" fontId="7" fillId="24" borderId="29" xfId="5" applyFont="1" applyFill="1" applyBorder="1" applyAlignment="1">
      <alignment horizontal="center" vertical="center" wrapText="1"/>
    </xf>
    <xf numFmtId="0" fontId="8" fillId="24" borderId="19" xfId="1" applyFont="1" applyFill="1" applyBorder="1" applyAlignment="1">
      <alignment horizontal="center" vertical="center" wrapText="1"/>
    </xf>
    <xf numFmtId="0" fontId="8" fillId="24" borderId="20" xfId="1" applyFont="1" applyFill="1" applyBorder="1" applyAlignment="1">
      <alignment horizontal="center" vertical="center" wrapText="1"/>
    </xf>
    <xf numFmtId="0" fontId="8" fillId="24" borderId="29" xfId="1" applyFont="1" applyFill="1" applyBorder="1" applyAlignment="1">
      <alignment horizontal="center" vertical="center" wrapText="1"/>
    </xf>
    <xf numFmtId="0" fontId="8" fillId="24" borderId="20" xfId="5" applyFont="1" applyFill="1" applyBorder="1" applyAlignment="1">
      <alignment horizontal="center" vertical="center" wrapText="1"/>
    </xf>
    <xf numFmtId="0" fontId="8" fillId="24" borderId="19" xfId="3" applyFont="1" applyFill="1" applyBorder="1" applyAlignment="1">
      <alignment horizontal="center" vertical="center"/>
    </xf>
    <xf numFmtId="0" fontId="7" fillId="24" borderId="56" xfId="4" applyFont="1" applyFill="1" applyBorder="1" applyAlignment="1">
      <alignment horizontal="center" vertical="center"/>
    </xf>
    <xf numFmtId="0" fontId="7" fillId="24" borderId="23" xfId="4" applyFont="1" applyFill="1" applyBorder="1" applyAlignment="1">
      <alignment horizontal="center" vertical="center"/>
    </xf>
    <xf numFmtId="0" fontId="7" fillId="24" borderId="33" xfId="4" applyFont="1" applyFill="1" applyBorder="1" applyAlignment="1">
      <alignment horizontal="center" vertical="center"/>
    </xf>
    <xf numFmtId="0" fontId="7" fillId="24" borderId="34" xfId="4" applyFont="1" applyFill="1" applyBorder="1" applyAlignment="1">
      <alignment horizontal="center" vertical="center"/>
    </xf>
    <xf numFmtId="0" fontId="7" fillId="25" borderId="22" xfId="5" applyFont="1" applyFill="1" applyBorder="1" applyAlignment="1">
      <alignment horizontal="center" vertical="center" wrapText="1"/>
    </xf>
    <xf numFmtId="0" fontId="7" fillId="25" borderId="20" xfId="5" applyFont="1" applyFill="1" applyBorder="1" applyAlignment="1">
      <alignment horizontal="center" vertical="center" wrapText="1"/>
    </xf>
    <xf numFmtId="0" fontId="7" fillId="25" borderId="20" xfId="4" applyFont="1" applyFill="1" applyBorder="1" applyAlignment="1">
      <alignment horizontal="center" vertical="center"/>
    </xf>
    <xf numFmtId="0" fontId="7" fillId="25" borderId="29" xfId="4" applyFont="1" applyFill="1" applyBorder="1" applyAlignment="1">
      <alignment horizontal="center" vertical="center"/>
    </xf>
    <xf numFmtId="0" fontId="7" fillId="25" borderId="22" xfId="4" applyFont="1" applyFill="1" applyBorder="1" applyAlignment="1">
      <alignment horizontal="center" vertical="center"/>
    </xf>
    <xf numFmtId="0" fontId="8" fillId="25" borderId="22" xfId="1" applyFont="1" applyFill="1" applyBorder="1" applyAlignment="1">
      <alignment horizontal="center" vertical="center"/>
    </xf>
    <xf numFmtId="0" fontId="8" fillId="25" borderId="20" xfId="1" applyFont="1" applyFill="1" applyBorder="1" applyAlignment="1">
      <alignment horizontal="center" vertical="center"/>
    </xf>
    <xf numFmtId="0" fontId="8" fillId="25" borderId="29" xfId="1" applyFont="1" applyFill="1" applyBorder="1" applyAlignment="1">
      <alignment horizontal="center" vertical="center"/>
    </xf>
    <xf numFmtId="0" fontId="8" fillId="25" borderId="20" xfId="3" applyFont="1" applyFill="1" applyBorder="1" applyAlignment="1">
      <alignment horizontal="center" vertical="center" wrapText="1"/>
    </xf>
    <xf numFmtId="0" fontId="8" fillId="25" borderId="20" xfId="3" applyFont="1" applyFill="1" applyBorder="1" applyAlignment="1">
      <alignment horizontal="center" vertical="center"/>
    </xf>
    <xf numFmtId="0" fontId="8" fillId="25" borderId="29" xfId="3" applyFont="1" applyFill="1" applyBorder="1" applyAlignment="1">
      <alignment horizontal="center" vertical="center" wrapText="1"/>
    </xf>
    <xf numFmtId="0" fontId="8" fillId="25" borderId="20" xfId="3" applyFont="1" applyFill="1" applyBorder="1" applyAlignment="1">
      <alignment horizontal="center" vertical="center"/>
    </xf>
    <xf numFmtId="0" fontId="7" fillId="25" borderId="19" xfId="4" applyFont="1" applyFill="1" applyBorder="1" applyAlignment="1">
      <alignment horizontal="center" vertical="center"/>
    </xf>
    <xf numFmtId="0" fontId="8" fillId="25" borderId="19" xfId="1" applyFont="1" applyFill="1" applyBorder="1" applyAlignment="1">
      <alignment horizontal="center" vertical="center" wrapText="1"/>
    </xf>
    <xf numFmtId="0" fontId="8" fillId="25" borderId="20" xfId="1" applyFont="1" applyFill="1" applyBorder="1" applyAlignment="1">
      <alignment horizontal="center" vertical="center" wrapText="1"/>
    </xf>
    <xf numFmtId="0" fontId="8" fillId="25" borderId="29" xfId="1" applyFont="1" applyFill="1" applyBorder="1" applyAlignment="1">
      <alignment horizontal="center" vertical="center" wrapText="1"/>
    </xf>
    <xf numFmtId="0" fontId="8" fillId="25" borderId="20" xfId="5" applyFont="1" applyFill="1" applyBorder="1" applyAlignment="1">
      <alignment horizontal="center" vertical="center" wrapText="1"/>
    </xf>
    <xf numFmtId="0" fontId="7" fillId="25" borderId="19" xfId="5" applyFont="1" applyFill="1" applyBorder="1" applyAlignment="1">
      <alignment horizontal="center" vertical="center" wrapText="1"/>
    </xf>
    <xf numFmtId="0" fontId="7" fillId="25" borderId="29" xfId="4" applyFont="1" applyFill="1" applyBorder="1" applyAlignment="1">
      <alignment vertical="center"/>
    </xf>
    <xf numFmtId="0" fontId="8" fillId="25" borderId="19" xfId="3" applyFont="1" applyFill="1" applyBorder="1" applyAlignment="1">
      <alignment horizontal="center" vertical="center"/>
    </xf>
    <xf numFmtId="0" fontId="8" fillId="25" borderId="19" xfId="5" applyFont="1" applyFill="1" applyBorder="1" applyAlignment="1">
      <alignment horizontal="center" vertical="center" wrapText="1"/>
    </xf>
    <xf numFmtId="0" fontId="8" fillId="25" borderId="19" xfId="3" applyFont="1" applyFill="1" applyBorder="1" applyAlignment="1">
      <alignment horizontal="center" vertical="center" wrapText="1"/>
    </xf>
    <xf numFmtId="0" fontId="7" fillId="25" borderId="56" xfId="4" applyFont="1" applyFill="1" applyBorder="1" applyAlignment="1">
      <alignment horizontal="center" vertical="center"/>
    </xf>
    <xf numFmtId="0" fontId="7" fillId="25" borderId="23" xfId="4" applyFont="1" applyFill="1" applyBorder="1" applyAlignment="1">
      <alignment horizontal="center" vertical="center"/>
    </xf>
    <xf numFmtId="0" fontId="7" fillId="25" borderId="33" xfId="4" applyFont="1" applyFill="1" applyBorder="1" applyAlignment="1">
      <alignment horizontal="center" vertical="center"/>
    </xf>
    <xf numFmtId="0" fontId="7" fillId="25" borderId="34" xfId="4" applyFont="1" applyFill="1" applyBorder="1" applyAlignment="1">
      <alignment horizontal="center" vertical="center"/>
    </xf>
    <xf numFmtId="0" fontId="7" fillId="11" borderId="19" xfId="4" applyFont="1" applyFill="1" applyBorder="1" applyAlignment="1">
      <alignment horizontal="center" vertical="center" wrapText="1"/>
    </xf>
    <xf numFmtId="0" fontId="7" fillId="11" borderId="20" xfId="4" applyFont="1" applyFill="1" applyBorder="1" applyAlignment="1">
      <alignment horizontal="center" vertical="center" wrapText="1"/>
    </xf>
    <xf numFmtId="0" fontId="7" fillId="11" borderId="29" xfId="4" applyFont="1" applyFill="1" applyBorder="1" applyAlignment="1">
      <alignment horizontal="center" vertical="center"/>
    </xf>
    <xf numFmtId="0" fontId="8" fillId="11" borderId="19" xfId="4" applyFont="1" applyFill="1" applyBorder="1" applyAlignment="1">
      <alignment horizontal="center" vertical="center" wrapText="1"/>
    </xf>
    <xf numFmtId="0" fontId="8" fillId="11" borderId="20" xfId="4" applyFont="1" applyFill="1" applyBorder="1" applyAlignment="1">
      <alignment horizontal="center" vertical="center" wrapText="1"/>
    </xf>
    <xf numFmtId="0" fontId="8" fillId="11" borderId="19" xfId="3" applyFont="1" applyFill="1" applyBorder="1" applyAlignment="1">
      <alignment horizontal="center" vertical="center" wrapText="1"/>
    </xf>
    <xf numFmtId="0" fontId="8" fillId="11" borderId="20" xfId="3" applyFont="1" applyFill="1" applyBorder="1" applyAlignment="1">
      <alignment horizontal="center" vertical="center" wrapText="1"/>
    </xf>
    <xf numFmtId="0" fontId="7" fillId="11" borderId="20" xfId="5" applyFont="1" applyFill="1" applyBorder="1" applyAlignment="1">
      <alignment horizontal="center" vertical="center" wrapText="1"/>
    </xf>
    <xf numFmtId="0" fontId="7" fillId="11" borderId="20" xfId="4" applyFont="1" applyFill="1" applyBorder="1" applyAlignment="1">
      <alignment horizontal="center" vertical="center"/>
    </xf>
    <xf numFmtId="0" fontId="7" fillId="11" borderId="29" xfId="4" applyFont="1" applyFill="1" applyBorder="1" applyAlignment="1">
      <alignment vertical="center" wrapText="1"/>
    </xf>
    <xf numFmtId="0" fontId="8" fillId="11" borderId="29" xfId="3" applyFont="1" applyFill="1" applyBorder="1" applyAlignment="1">
      <alignment vertical="center" wrapText="1"/>
    </xf>
    <xf numFmtId="0" fontId="8" fillId="11" borderId="29" xfId="4" applyFont="1" applyFill="1" applyBorder="1" applyAlignment="1">
      <alignment vertical="center"/>
    </xf>
    <xf numFmtId="0" fontId="7" fillId="11" borderId="56" xfId="4" applyFont="1" applyFill="1" applyBorder="1" applyAlignment="1">
      <alignment horizontal="center" vertical="center"/>
    </xf>
    <xf numFmtId="0" fontId="7" fillId="11" borderId="23" xfId="4" applyFont="1" applyFill="1" applyBorder="1" applyAlignment="1">
      <alignment horizontal="center" vertical="center"/>
    </xf>
    <xf numFmtId="0" fontId="7" fillId="11" borderId="19" xfId="4" applyFont="1" applyFill="1" applyBorder="1" applyAlignment="1">
      <alignment horizontal="center" vertical="center"/>
    </xf>
    <xf numFmtId="0" fontId="7" fillId="11" borderId="33" xfId="4" applyFont="1" applyFill="1" applyBorder="1" applyAlignment="1">
      <alignment horizontal="center" vertical="center"/>
    </xf>
    <xf numFmtId="0" fontId="7" fillId="11" borderId="34" xfId="4" applyFont="1" applyFill="1" applyBorder="1" applyAlignment="1">
      <alignment horizontal="center" vertical="center"/>
    </xf>
    <xf numFmtId="0" fontId="7" fillId="11" borderId="41" xfId="4" applyFont="1" applyFill="1" applyBorder="1" applyAlignment="1">
      <alignment horizontal="center" vertical="center"/>
    </xf>
    <xf numFmtId="0" fontId="7" fillId="26" borderId="19" xfId="5" applyFont="1" applyFill="1" applyBorder="1" applyAlignment="1">
      <alignment horizontal="center" vertical="center" wrapText="1"/>
    </xf>
    <xf numFmtId="0" fontId="7" fillId="26" borderId="20" xfId="4" applyFont="1" applyFill="1" applyBorder="1" applyAlignment="1">
      <alignment horizontal="center" vertical="center" wrapText="1"/>
    </xf>
    <xf numFmtId="0" fontId="7" fillId="26" borderId="19" xfId="4" applyFont="1" applyFill="1" applyBorder="1" applyAlignment="1">
      <alignment horizontal="center" vertical="center" wrapText="1"/>
    </xf>
    <xf numFmtId="0" fontId="8" fillId="26" borderId="19" xfId="1" applyFont="1" applyFill="1" applyBorder="1" applyAlignment="1">
      <alignment horizontal="center" vertical="center"/>
    </xf>
    <xf numFmtId="0" fontId="8" fillId="26" borderId="20" xfId="3" applyFont="1" applyFill="1" applyBorder="1" applyAlignment="1">
      <alignment horizontal="center" vertical="center" wrapText="1"/>
    </xf>
    <xf numFmtId="0" fontId="8" fillId="26" borderId="29" xfId="3" applyFont="1" applyFill="1" applyBorder="1" applyAlignment="1">
      <alignment horizontal="center" vertical="center" wrapText="1"/>
    </xf>
    <xf numFmtId="0" fontId="7" fillId="26" borderId="29" xfId="5" applyFont="1" applyFill="1" applyBorder="1" applyAlignment="1">
      <alignment horizontal="center" vertical="center" wrapText="1"/>
    </xf>
    <xf numFmtId="0" fontId="7" fillId="26" borderId="29" xfId="4" applyFont="1" applyFill="1" applyBorder="1" applyAlignment="1">
      <alignment horizontal="center" vertical="center"/>
    </xf>
    <xf numFmtId="0" fontId="8" fillId="26" borderId="29" xfId="1" applyFont="1" applyFill="1" applyBorder="1" applyAlignment="1">
      <alignment horizontal="center" vertical="center"/>
    </xf>
    <xf numFmtId="0" fontId="8" fillId="26" borderId="19" xfId="4" applyFont="1" applyFill="1" applyBorder="1" applyAlignment="1">
      <alignment horizontal="center" vertical="center" wrapText="1"/>
    </xf>
    <xf numFmtId="0" fontId="7" fillId="26" borderId="56" xfId="4" applyFont="1" applyFill="1" applyBorder="1" applyAlignment="1">
      <alignment horizontal="center" vertical="center"/>
    </xf>
    <xf numFmtId="0" fontId="7" fillId="26" borderId="23" xfId="4" applyFont="1" applyFill="1" applyBorder="1" applyAlignment="1">
      <alignment horizontal="center" vertical="center"/>
    </xf>
    <xf numFmtId="0" fontId="7" fillId="26" borderId="19" xfId="4" applyFont="1" applyFill="1" applyBorder="1" applyAlignment="1">
      <alignment horizontal="center" vertical="center"/>
    </xf>
    <xf numFmtId="0" fontId="7" fillId="26" borderId="20" xfId="4" applyFont="1" applyFill="1" applyBorder="1" applyAlignment="1">
      <alignment horizontal="center" vertical="center"/>
    </xf>
    <xf numFmtId="0" fontId="7" fillId="26" borderId="33" xfId="4" applyFont="1" applyFill="1" applyBorder="1" applyAlignment="1">
      <alignment horizontal="center" vertical="center"/>
    </xf>
    <xf numFmtId="0" fontId="7" fillId="26" borderId="34" xfId="4" applyFont="1" applyFill="1" applyBorder="1" applyAlignment="1">
      <alignment horizontal="center" vertical="center"/>
    </xf>
    <xf numFmtId="0" fontId="8" fillId="23" borderId="21" xfId="3" applyFont="1" applyFill="1" applyBorder="1" applyAlignment="1">
      <alignment horizontal="center" vertical="center" wrapText="1"/>
    </xf>
    <xf numFmtId="0" fontId="7" fillId="27" borderId="19" xfId="5" applyFont="1" applyFill="1" applyBorder="1" applyAlignment="1">
      <alignment horizontal="center" vertical="center" wrapText="1"/>
    </xf>
    <xf numFmtId="0" fontId="8" fillId="27" borderId="19" xfId="5" applyFont="1" applyFill="1" applyBorder="1" applyAlignment="1">
      <alignment horizontal="center" vertical="center" wrapText="1"/>
    </xf>
    <xf numFmtId="0" fontId="7" fillId="27" borderId="28" xfId="4" applyFont="1" applyFill="1" applyBorder="1" applyAlignment="1">
      <alignment horizontal="center" vertical="center"/>
    </xf>
    <xf numFmtId="0" fontId="7" fillId="27" borderId="23" xfId="4" applyFont="1" applyFill="1" applyBorder="1" applyAlignment="1">
      <alignment horizontal="center" vertical="center"/>
    </xf>
    <xf numFmtId="0" fontId="7" fillId="27" borderId="22" xfId="4" applyFont="1" applyFill="1" applyBorder="1" applyAlignment="1">
      <alignment horizontal="center" vertical="center"/>
    </xf>
    <xf numFmtId="0" fontId="7" fillId="27" borderId="20" xfId="4" applyFont="1" applyFill="1" applyBorder="1" applyAlignment="1">
      <alignment horizontal="center" vertical="center"/>
    </xf>
    <xf numFmtId="0" fontId="7" fillId="27" borderId="36" xfId="4" applyFont="1" applyFill="1" applyBorder="1" applyAlignment="1">
      <alignment horizontal="center" vertical="center"/>
    </xf>
    <xf numFmtId="0" fontId="7" fillId="27" borderId="34" xfId="4" applyFont="1" applyFill="1" applyBorder="1" applyAlignment="1">
      <alignment horizontal="center" vertical="center"/>
    </xf>
    <xf numFmtId="0" fontId="7" fillId="29" borderId="19" xfId="5" applyFont="1" applyFill="1" applyBorder="1" applyAlignment="1">
      <alignment horizontal="center" vertical="center" wrapText="1"/>
    </xf>
    <xf numFmtId="0" fontId="7" fillId="29" borderId="20" xfId="5" applyFont="1" applyFill="1" applyBorder="1" applyAlignment="1">
      <alignment horizontal="center" vertical="center" wrapText="1"/>
    </xf>
    <xf numFmtId="0" fontId="8" fillId="29" borderId="19" xfId="5" applyFont="1" applyFill="1" applyBorder="1" applyAlignment="1">
      <alignment horizontal="center" vertical="center" wrapText="1"/>
    </xf>
    <xf numFmtId="0" fontId="10" fillId="28" borderId="13" xfId="4" applyFont="1" applyFill="1" applyBorder="1" applyAlignment="1">
      <alignment horizontal="center" vertical="center"/>
    </xf>
    <xf numFmtId="0" fontId="7" fillId="28" borderId="24" xfId="4" applyFont="1" applyFill="1" applyBorder="1" applyAlignment="1">
      <alignment horizontal="center" vertical="center"/>
    </xf>
    <xf numFmtId="0" fontId="10" fillId="28" borderId="24" xfId="4" applyFont="1" applyFill="1" applyBorder="1" applyAlignment="1">
      <alignment horizontal="center" vertical="center"/>
    </xf>
    <xf numFmtId="0" fontId="7" fillId="28" borderId="38" xfId="4" applyFont="1" applyFill="1" applyBorder="1" applyAlignment="1">
      <alignment horizontal="center" vertical="center"/>
    </xf>
    <xf numFmtId="0" fontId="7" fillId="28" borderId="13" xfId="4" applyFont="1" applyFill="1" applyBorder="1" applyAlignment="1">
      <alignment horizontal="center" vertical="center"/>
    </xf>
    <xf numFmtId="0" fontId="7" fillId="28" borderId="26" xfId="4" applyFont="1" applyFill="1" applyBorder="1" applyAlignment="1">
      <alignment horizontal="center" vertical="center"/>
    </xf>
    <xf numFmtId="0" fontId="9" fillId="28" borderId="29" xfId="4" applyFont="1" applyFill="1" applyBorder="1" applyAlignment="1">
      <alignment horizontal="center" vertical="center"/>
    </xf>
    <xf numFmtId="0" fontId="9" fillId="28" borderId="29" xfId="5" applyFont="1" applyFill="1" applyBorder="1" applyAlignment="1">
      <alignment horizontal="center" vertical="center" wrapText="1"/>
    </xf>
    <xf numFmtId="0" fontId="7" fillId="28" borderId="55" xfId="4" applyFont="1" applyFill="1" applyBorder="1" applyAlignment="1">
      <alignment horizontal="center" vertical="center"/>
    </xf>
    <xf numFmtId="0" fontId="7" fillId="10" borderId="24" xfId="4" applyFont="1" applyFill="1" applyBorder="1" applyAlignment="1">
      <alignment horizontal="center" vertical="center"/>
    </xf>
    <xf numFmtId="0" fontId="10" fillId="10" borderId="24" xfId="4" applyFont="1" applyFill="1" applyBorder="1" applyAlignment="1">
      <alignment horizontal="center" vertical="center"/>
    </xf>
    <xf numFmtId="0" fontId="7" fillId="10" borderId="38" xfId="4" applyFont="1" applyFill="1" applyBorder="1" applyAlignment="1">
      <alignment horizontal="center" vertical="center"/>
    </xf>
    <xf numFmtId="0" fontId="10" fillId="28" borderId="15" xfId="4" applyFont="1" applyFill="1" applyBorder="1" applyAlignment="1">
      <alignment horizontal="center" vertical="center"/>
    </xf>
    <xf numFmtId="0" fontId="10" fillId="28" borderId="26" xfId="4" applyFont="1" applyFill="1" applyBorder="1" applyAlignment="1">
      <alignment horizontal="center" vertical="center"/>
    </xf>
    <xf numFmtId="0" fontId="10" fillId="28" borderId="32" xfId="4" applyFont="1" applyFill="1" applyBorder="1" applyAlignment="1">
      <alignment horizontal="center" vertical="center"/>
    </xf>
    <xf numFmtId="0" fontId="10" fillId="15" borderId="50" xfId="4" applyFont="1" applyFill="1" applyBorder="1" applyAlignment="1">
      <alignment horizontal="center" vertical="center"/>
    </xf>
    <xf numFmtId="0" fontId="10" fillId="15" borderId="25" xfId="4" applyFont="1" applyFill="1" applyBorder="1" applyAlignment="1">
      <alignment horizontal="center" vertical="center"/>
    </xf>
    <xf numFmtId="0" fontId="8" fillId="27" borderId="21" xfId="5" applyFont="1" applyFill="1" applyBorder="1" applyAlignment="1">
      <alignment horizontal="center" vertical="center" wrapText="1"/>
    </xf>
    <xf numFmtId="0" fontId="7" fillId="28" borderId="32" xfId="4" applyFont="1" applyFill="1" applyBorder="1" applyAlignment="1">
      <alignment horizontal="center" vertical="center"/>
    </xf>
    <xf numFmtId="0" fontId="7" fillId="28" borderId="15" xfId="4" applyFont="1" applyFill="1" applyBorder="1" applyAlignment="1">
      <alignment horizontal="center" vertical="center"/>
    </xf>
    <xf numFmtId="0" fontId="7" fillId="28" borderId="18" xfId="4" applyFont="1" applyFill="1" applyBorder="1" applyAlignment="1">
      <alignment horizontal="center" vertical="center"/>
    </xf>
    <xf numFmtId="0" fontId="10" fillId="32" borderId="50" xfId="4" applyFont="1" applyFill="1" applyBorder="1" applyAlignment="1">
      <alignment horizontal="center" vertical="center"/>
    </xf>
    <xf numFmtId="0" fontId="7" fillId="32" borderId="25" xfId="4" applyFont="1" applyFill="1" applyBorder="1" applyAlignment="1">
      <alignment horizontal="center" vertical="center"/>
    </xf>
    <xf numFmtId="0" fontId="7" fillId="32" borderId="39" xfId="4" applyFont="1" applyFill="1" applyBorder="1" applyAlignment="1">
      <alignment horizontal="center" vertical="center"/>
    </xf>
    <xf numFmtId="0" fontId="7" fillId="32" borderId="50" xfId="4" applyFont="1" applyFill="1" applyBorder="1" applyAlignment="1">
      <alignment horizontal="center" vertical="center"/>
    </xf>
    <xf numFmtId="0" fontId="7" fillId="32" borderId="26" xfId="4" applyFont="1" applyFill="1" applyBorder="1" applyAlignment="1">
      <alignment horizontal="center" vertical="center"/>
    </xf>
    <xf numFmtId="0" fontId="7" fillId="32" borderId="51" xfId="4" applyFont="1" applyFill="1" applyBorder="1" applyAlignment="1">
      <alignment horizontal="center" vertical="center"/>
    </xf>
    <xf numFmtId="0" fontId="7" fillId="33" borderId="50" xfId="4" applyFont="1" applyFill="1" applyBorder="1" applyAlignment="1">
      <alignment horizontal="center" vertical="center"/>
    </xf>
    <xf numFmtId="0" fontId="7" fillId="33" borderId="25" xfId="4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/>
    </xf>
    <xf numFmtId="0" fontId="7" fillId="33" borderId="39" xfId="4" applyFont="1" applyFill="1" applyBorder="1" applyAlignment="1">
      <alignment horizontal="center" vertical="center"/>
    </xf>
    <xf numFmtId="0" fontId="7" fillId="33" borderId="24" xfId="4" applyFont="1" applyFill="1" applyBorder="1" applyAlignment="1">
      <alignment horizontal="center" vertical="center"/>
    </xf>
    <xf numFmtId="0" fontId="7" fillId="33" borderId="26" xfId="4" applyFont="1" applyFill="1" applyBorder="1" applyAlignment="1">
      <alignment horizontal="center" vertical="center"/>
    </xf>
    <xf numFmtId="0" fontId="7" fillId="23" borderId="22" xfId="4" applyFont="1" applyFill="1" applyBorder="1" applyAlignment="1">
      <alignment horizontal="center" vertical="center" wrapText="1"/>
    </xf>
    <xf numFmtId="0" fontId="8" fillId="23" borderId="22" xfId="1" applyFont="1" applyFill="1" applyBorder="1" applyAlignment="1">
      <alignment horizontal="center" vertical="center" wrapText="1"/>
    </xf>
    <xf numFmtId="0" fontId="8" fillId="23" borderId="22" xfId="3" applyFont="1" applyFill="1" applyBorder="1" applyAlignment="1">
      <alignment horizontal="center" vertical="center" wrapText="1"/>
    </xf>
    <xf numFmtId="0" fontId="8" fillId="11" borderId="21" xfId="1" applyFont="1" applyFill="1" applyBorder="1" applyAlignment="1">
      <alignment horizontal="center" vertical="center" wrapText="1"/>
    </xf>
    <xf numFmtId="0" fontId="8" fillId="11" borderId="21" xfId="3" applyFont="1" applyFill="1" applyBorder="1" applyAlignment="1">
      <alignment horizontal="center" vertical="center" wrapText="1"/>
    </xf>
    <xf numFmtId="0" fontId="7" fillId="11" borderId="21" xfId="4" applyFont="1" applyFill="1" applyBorder="1" applyAlignment="1">
      <alignment horizontal="center" vertical="center"/>
    </xf>
    <xf numFmtId="0" fontId="8" fillId="18" borderId="22" xfId="3" applyFont="1" applyFill="1" applyBorder="1" applyAlignment="1">
      <alignment horizontal="center" vertical="center" wrapText="1"/>
    </xf>
    <xf numFmtId="0" fontId="8" fillId="18" borderId="22" xfId="1" applyFont="1" applyFill="1" applyBorder="1" applyAlignment="1">
      <alignment horizontal="center" vertical="center" wrapText="1"/>
    </xf>
    <xf numFmtId="0" fontId="8" fillId="18" borderId="22" xfId="4" applyFont="1" applyFill="1" applyBorder="1" applyAlignment="1">
      <alignment vertical="center"/>
    </xf>
    <xf numFmtId="0" fontId="8" fillId="26" borderId="21" xfId="3" applyFont="1" applyFill="1" applyBorder="1" applyAlignment="1">
      <alignment horizontal="center" vertical="center" wrapText="1"/>
    </xf>
    <xf numFmtId="0" fontId="7" fillId="26" borderId="40" xfId="4" applyFont="1" applyFill="1" applyBorder="1" applyAlignment="1">
      <alignment horizontal="center" vertical="center"/>
    </xf>
    <xf numFmtId="0" fontId="7" fillId="26" borderId="37" xfId="4" applyFont="1" applyFill="1" applyBorder="1" applyAlignment="1">
      <alignment horizontal="center" vertical="center"/>
    </xf>
    <xf numFmtId="0" fontId="9" fillId="13" borderId="44" xfId="5" applyFont="1" applyFill="1" applyBorder="1" applyAlignment="1">
      <alignment horizontal="center" vertical="center" wrapText="1"/>
    </xf>
    <xf numFmtId="0" fontId="9" fillId="13" borderId="49" xfId="5" applyFont="1" applyFill="1" applyBorder="1" applyAlignment="1">
      <alignment horizontal="center" vertical="center" wrapText="1"/>
    </xf>
    <xf numFmtId="0" fontId="9" fillId="5" borderId="51" xfId="4" applyFont="1" applyFill="1" applyBorder="1" applyAlignment="1">
      <alignment horizontal="center" vertical="center"/>
    </xf>
    <xf numFmtId="0" fontId="9" fillId="5" borderId="39" xfId="4" applyFont="1" applyFill="1" applyBorder="1" applyAlignment="1">
      <alignment horizontal="center" vertical="center"/>
    </xf>
    <xf numFmtId="0" fontId="7" fillId="29" borderId="9" xfId="4" applyFont="1" applyFill="1" applyBorder="1" applyAlignment="1">
      <alignment horizontal="center" vertical="center"/>
    </xf>
    <xf numFmtId="0" fontId="7" fillId="29" borderId="11" xfId="4" applyFont="1" applyFill="1" applyBorder="1" applyAlignment="1">
      <alignment horizontal="center" vertical="center"/>
    </xf>
    <xf numFmtId="0" fontId="7" fillId="29" borderId="19" xfId="4" applyFont="1" applyFill="1" applyBorder="1" applyAlignment="1">
      <alignment horizontal="center" vertical="center"/>
    </xf>
    <xf numFmtId="0" fontId="7" fillId="29" borderId="21" xfId="4" applyFont="1" applyFill="1" applyBorder="1" applyAlignment="1">
      <alignment horizontal="center" vertical="center"/>
    </xf>
    <xf numFmtId="0" fontId="7" fillId="29" borderId="33" xfId="4" applyFont="1" applyFill="1" applyBorder="1" applyAlignment="1">
      <alignment horizontal="center" vertical="center"/>
    </xf>
    <xf numFmtId="0" fontId="7" fillId="29" borderId="35" xfId="4" applyFont="1" applyFill="1" applyBorder="1" applyAlignment="1">
      <alignment horizontal="center" vertical="center"/>
    </xf>
    <xf numFmtId="165" fontId="2" fillId="31" borderId="29" xfId="1" applyNumberFormat="1" applyFill="1" applyBorder="1" applyAlignment="1">
      <alignment horizontal="left" vertical="top" wrapText="1"/>
    </xf>
    <xf numFmtId="165" fontId="2" fillId="31" borderId="29" xfId="1" applyNumberFormat="1" applyFill="1" applyBorder="1" applyAlignment="1">
      <alignment horizontal="left" vertical="top"/>
    </xf>
    <xf numFmtId="0" fontId="0" fillId="31" borderId="20" xfId="0" applyNumberFormat="1" applyFont="1" applyFill="1" applyBorder="1" applyAlignment="1">
      <alignment vertical="top" wrapText="1"/>
    </xf>
    <xf numFmtId="165" fontId="0" fillId="31" borderId="20" xfId="0" applyNumberFormat="1" applyFont="1" applyFill="1" applyBorder="1" applyAlignment="1">
      <alignment horizontal="center" vertical="top" wrapText="1"/>
    </xf>
    <xf numFmtId="49" fontId="0" fillId="31" borderId="20" xfId="0" applyNumberFormat="1" applyFont="1" applyFill="1" applyBorder="1" applyAlignment="1">
      <alignment horizontal="center" vertical="top" wrapText="1"/>
    </xf>
    <xf numFmtId="165" fontId="4" fillId="31" borderId="29" xfId="3" applyNumberFormat="1" applyFill="1" applyBorder="1" applyAlignment="1">
      <alignment horizontal="left" vertical="top" wrapText="1"/>
    </xf>
    <xf numFmtId="0" fontId="0" fillId="31" borderId="20" xfId="0" applyNumberFormat="1" applyFont="1" applyFill="1" applyBorder="1" applyAlignment="1">
      <alignment vertical="top"/>
    </xf>
    <xf numFmtId="0" fontId="8" fillId="25" borderId="22" xfId="5" applyFont="1" applyFill="1" applyBorder="1" applyAlignment="1">
      <alignment horizontal="center" vertical="center" wrapText="1"/>
    </xf>
    <xf numFmtId="0" fontId="0" fillId="31" borderId="20" xfId="0" applyNumberFormat="1" applyFont="1" applyFill="1" applyBorder="1" applyAlignment="1">
      <alignment horizontal="center" vertical="top" wrapText="1"/>
    </xf>
    <xf numFmtId="165" fontId="0" fillId="31" borderId="20" xfId="0" applyNumberFormat="1" applyFont="1" applyFill="1" applyBorder="1" applyAlignment="1">
      <alignment horizontal="center" vertical="top"/>
    </xf>
    <xf numFmtId="49" fontId="0" fillId="31" borderId="20" xfId="0" applyNumberFormat="1" applyFont="1" applyFill="1" applyBorder="1" applyAlignment="1">
      <alignment horizontal="center" vertical="top"/>
    </xf>
    <xf numFmtId="0" fontId="8" fillId="26" borderId="19" xfId="5" applyFont="1" applyFill="1" applyBorder="1" applyAlignment="1">
      <alignment horizontal="center" vertical="center" wrapText="1"/>
    </xf>
    <xf numFmtId="0" fontId="8" fillId="26" borderId="19" xfId="4" applyFont="1" applyFill="1" applyBorder="1" applyAlignment="1">
      <alignment horizontal="center" vertical="center"/>
    </xf>
    <xf numFmtId="0" fontId="30" fillId="11" borderId="27" xfId="3" applyFont="1" applyFill="1" applyBorder="1" applyAlignment="1">
      <alignment horizontal="center" vertical="center"/>
    </xf>
    <xf numFmtId="0" fontId="7" fillId="26" borderId="19" xfId="1" applyFont="1" applyFill="1" applyBorder="1" applyAlignment="1">
      <alignment horizontal="center" vertical="center"/>
    </xf>
    <xf numFmtId="0" fontId="7" fillId="25" borderId="20" xfId="4" applyFont="1" applyFill="1" applyBorder="1" applyAlignment="1">
      <alignment horizontal="center" vertical="center"/>
    </xf>
    <xf numFmtId="0" fontId="7" fillId="24" borderId="19" xfId="4" applyFont="1" applyFill="1" applyBorder="1" applyAlignment="1">
      <alignment horizontal="center" vertical="center"/>
    </xf>
    <xf numFmtId="0" fontId="7" fillId="24" borderId="20" xfId="4" applyFont="1" applyFill="1" applyBorder="1" applyAlignment="1">
      <alignment horizontal="center" vertical="center"/>
    </xf>
    <xf numFmtId="0" fontId="7" fillId="21" borderId="20" xfId="4" applyFont="1" applyFill="1" applyBorder="1" applyAlignment="1">
      <alignment horizontal="center" vertical="center" wrapText="1"/>
    </xf>
    <xf numFmtId="0" fontId="7" fillId="18" borderId="20" xfId="4" applyFont="1" applyFill="1" applyBorder="1" applyAlignment="1">
      <alignment horizontal="center" vertical="center"/>
    </xf>
    <xf numFmtId="0" fontId="10" fillId="27" borderId="9" xfId="4" applyFont="1" applyFill="1" applyBorder="1" applyAlignment="1">
      <alignment horizontal="center" vertical="center"/>
    </xf>
    <xf numFmtId="0" fontId="34" fillId="27" borderId="33" xfId="0" applyFont="1" applyFill="1" applyBorder="1" applyAlignment="1">
      <alignment horizontal="center" vertical="center"/>
    </xf>
    <xf numFmtId="0" fontId="30" fillId="27" borderId="19" xfId="4" applyFont="1" applyFill="1" applyBorder="1" applyAlignment="1">
      <alignment horizontal="center" vertical="center"/>
    </xf>
    <xf numFmtId="0" fontId="8" fillId="27" borderId="19" xfId="2" applyFont="1" applyFill="1" applyBorder="1" applyAlignment="1">
      <alignment horizontal="center" vertical="center"/>
    </xf>
    <xf numFmtId="0" fontId="2" fillId="31" borderId="20" xfId="1" applyNumberFormat="1" applyFill="1" applyBorder="1" applyAlignment="1">
      <alignment vertical="top" wrapText="1"/>
    </xf>
    <xf numFmtId="0" fontId="2" fillId="31" borderId="20" xfId="1" applyNumberFormat="1" applyFill="1" applyBorder="1" applyAlignment="1">
      <alignment horizontal="center" vertical="top" wrapText="1"/>
    </xf>
    <xf numFmtId="49" fontId="2" fillId="31" borderId="20" xfId="1" applyNumberFormat="1" applyFill="1" applyBorder="1" applyAlignment="1">
      <alignment horizontal="center" vertical="top" wrapText="1"/>
    </xf>
    <xf numFmtId="0" fontId="4" fillId="31" borderId="20" xfId="3" applyNumberFormat="1" applyFill="1" applyBorder="1" applyAlignment="1">
      <alignment vertical="top" wrapText="1"/>
    </xf>
    <xf numFmtId="0" fontId="4" fillId="31" borderId="20" xfId="3" applyNumberFormat="1" applyFill="1" applyBorder="1" applyAlignment="1">
      <alignment horizontal="center" vertical="top" wrapText="1"/>
    </xf>
    <xf numFmtId="49" fontId="4" fillId="31" borderId="20" xfId="3" applyNumberFormat="1" applyFill="1" applyBorder="1" applyAlignment="1">
      <alignment horizontal="center" vertical="top" wrapText="1"/>
    </xf>
    <xf numFmtId="0" fontId="8" fillId="24" borderId="29" xfId="5" applyFont="1" applyFill="1" applyBorder="1" applyAlignment="1">
      <alignment horizontal="center" vertical="center" wrapText="1"/>
    </xf>
    <xf numFmtId="0" fontId="10" fillId="30" borderId="15" xfId="4" applyFont="1" applyFill="1" applyBorder="1" applyAlignment="1">
      <alignment horizontal="center" vertical="center"/>
    </xf>
    <xf numFmtId="0" fontId="7" fillId="30" borderId="26" xfId="4" applyFont="1" applyFill="1" applyBorder="1" applyAlignment="1">
      <alignment horizontal="center" vertical="center"/>
    </xf>
    <xf numFmtId="0" fontId="7" fillId="30" borderId="26" xfId="0" applyFont="1" applyFill="1" applyBorder="1" applyAlignment="1">
      <alignment horizontal="center" vertical="center"/>
    </xf>
    <xf numFmtId="0" fontId="7" fillId="31" borderId="15" xfId="4" applyFont="1" applyFill="1" applyBorder="1" applyAlignment="1">
      <alignment horizontal="center" vertical="center"/>
    </xf>
    <xf numFmtId="0" fontId="7" fillId="31" borderId="26" xfId="4" applyFont="1" applyFill="1" applyBorder="1" applyAlignment="1">
      <alignment horizontal="center" vertical="center"/>
    </xf>
    <xf numFmtId="0" fontId="7" fillId="30" borderId="15" xfId="4" applyFont="1" applyFill="1" applyBorder="1" applyAlignment="1">
      <alignment horizontal="center" vertical="center"/>
    </xf>
    <xf numFmtId="0" fontId="7" fillId="31" borderId="32" xfId="4" applyFont="1" applyFill="1" applyBorder="1" applyAlignment="1">
      <alignment horizontal="center" vertical="center"/>
    </xf>
    <xf numFmtId="0" fontId="7" fillId="30" borderId="18" xfId="4" applyFont="1" applyFill="1" applyBorder="1" applyAlignment="1">
      <alignment horizontal="center" vertical="center"/>
    </xf>
    <xf numFmtId="0" fontId="7" fillId="30" borderId="32" xfId="4" applyFont="1" applyFill="1" applyBorder="1" applyAlignment="1">
      <alignment horizontal="center" vertical="center"/>
    </xf>
    <xf numFmtId="0" fontId="11" fillId="0" borderId="46" xfId="4" applyFont="1" applyBorder="1" applyAlignment="1">
      <alignment horizontal="center" vertical="center"/>
    </xf>
    <xf numFmtId="0" fontId="38" fillId="31" borderId="70" xfId="0" applyNumberFormat="1" applyFont="1" applyFill="1" applyBorder="1" applyAlignment="1">
      <alignment horizontal="center" vertical="top" wrapText="1"/>
    </xf>
    <xf numFmtId="0" fontId="7" fillId="11" borderId="20" xfId="2" applyFont="1" applyFill="1" applyBorder="1" applyAlignment="1">
      <alignment horizontal="center" vertical="center"/>
    </xf>
    <xf numFmtId="0" fontId="0" fillId="31" borderId="0" xfId="0" applyNumberFormat="1" applyFont="1" applyFill="1" applyBorder="1"/>
    <xf numFmtId="165" fontId="2" fillId="31" borderId="71" xfId="1" applyNumberFormat="1" applyFill="1" applyBorder="1" applyAlignment="1">
      <alignment horizontal="left" vertical="top" wrapText="1"/>
    </xf>
    <xf numFmtId="0" fontId="8" fillId="26" borderId="20" xfId="4" applyFont="1" applyFill="1" applyBorder="1" applyAlignment="1">
      <alignment horizontal="center" vertical="center" wrapText="1"/>
    </xf>
    <xf numFmtId="0" fontId="7" fillId="26" borderId="33" xfId="1" applyFont="1" applyFill="1" applyBorder="1" applyAlignment="1">
      <alignment horizontal="center" vertical="center"/>
    </xf>
    <xf numFmtId="0" fontId="8" fillId="26" borderId="34" xfId="4" applyFont="1" applyFill="1" applyBorder="1" applyAlignment="1">
      <alignment horizontal="center" vertical="center" wrapText="1"/>
    </xf>
    <xf numFmtId="0" fontId="8" fillId="11" borderId="22" xfId="3" applyFont="1" applyFill="1" applyBorder="1" applyAlignment="1">
      <alignment horizontal="center" vertical="center" wrapText="1"/>
    </xf>
    <xf numFmtId="0" fontId="8" fillId="25" borderId="21" xfId="1" applyFont="1" applyFill="1" applyBorder="1" applyAlignment="1">
      <alignment horizontal="center" vertical="center" wrapText="1"/>
    </xf>
    <xf numFmtId="0" fontId="8" fillId="25" borderId="21" xfId="3" applyFont="1" applyFill="1" applyBorder="1" applyAlignment="1">
      <alignment horizontal="center" vertical="center" wrapText="1"/>
    </xf>
    <xf numFmtId="0" fontId="7" fillId="25" borderId="21" xfId="5" applyFont="1" applyFill="1" applyBorder="1" applyAlignment="1">
      <alignment horizontal="center" vertical="center" wrapText="1"/>
    </xf>
    <xf numFmtId="0" fontId="8" fillId="24" borderId="22" xfId="5" applyFont="1" applyFill="1" applyBorder="1" applyAlignment="1">
      <alignment horizontal="center" vertical="center" wrapText="1"/>
    </xf>
    <xf numFmtId="0" fontId="8" fillId="24" borderId="22" xfId="1" applyFont="1" applyFill="1" applyBorder="1" applyAlignment="1">
      <alignment horizontal="center" vertical="center" wrapText="1"/>
    </xf>
    <xf numFmtId="0" fontId="7" fillId="11" borderId="21" xfId="4" applyFont="1" applyFill="1" applyBorder="1" applyAlignment="1">
      <alignment horizontal="center" vertical="center" wrapText="1"/>
    </xf>
    <xf numFmtId="0" fontId="8" fillId="11" borderId="21" xfId="4" applyFont="1" applyFill="1" applyBorder="1" applyAlignment="1">
      <alignment horizontal="center" vertical="center" wrapText="1"/>
    </xf>
    <xf numFmtId="0" fontId="7" fillId="24" borderId="19" xfId="4" applyFont="1" applyFill="1" applyBorder="1" applyAlignment="1">
      <alignment horizontal="center" vertical="center"/>
    </xf>
    <xf numFmtId="0" fontId="7" fillId="24" borderId="20" xfId="4" applyFont="1" applyFill="1" applyBorder="1" applyAlignment="1">
      <alignment horizontal="center" vertical="center"/>
    </xf>
    <xf numFmtId="0" fontId="7" fillId="29" borderId="20" xfId="5" applyFont="1" applyFill="1" applyBorder="1" applyAlignment="1">
      <alignment horizontal="center" vertical="center" wrapText="1"/>
    </xf>
    <xf numFmtId="0" fontId="7" fillId="7" borderId="20" xfId="4" applyFont="1" applyFill="1" applyBorder="1" applyAlignment="1">
      <alignment horizontal="center" vertical="center" wrapText="1"/>
    </xf>
    <xf numFmtId="0" fontId="39" fillId="7" borderId="20" xfId="2" applyFont="1" applyFill="1" applyBorder="1" applyAlignment="1">
      <alignment vertical="center" wrapText="1"/>
    </xf>
    <xf numFmtId="0" fontId="39" fillId="7" borderId="20" xfId="1" applyFont="1" applyFill="1" applyBorder="1" applyAlignment="1">
      <alignment horizontal="center" vertical="center"/>
    </xf>
    <xf numFmtId="0" fontId="39" fillId="7" borderId="20" xfId="4" applyFont="1" applyFill="1" applyBorder="1" applyAlignment="1">
      <alignment horizontal="center" vertical="center" wrapText="1"/>
    </xf>
    <xf numFmtId="0" fontId="7" fillId="7" borderId="20" xfId="2" applyFont="1" applyFill="1" applyBorder="1" applyAlignment="1">
      <alignment horizontal="center" vertical="center"/>
    </xf>
    <xf numFmtId="0" fontId="7" fillId="7" borderId="26" xfId="4" applyFont="1" applyFill="1" applyBorder="1" applyAlignment="1">
      <alignment horizontal="center" vertical="center"/>
    </xf>
    <xf numFmtId="0" fontId="7" fillId="7" borderId="25" xfId="4" applyFont="1" applyFill="1" applyBorder="1" applyAlignment="1">
      <alignment horizontal="center" vertical="center"/>
    </xf>
    <xf numFmtId="0" fontId="26" fillId="7" borderId="19" xfId="2" applyFont="1" applyFill="1" applyBorder="1" applyAlignment="1">
      <alignment vertical="center"/>
    </xf>
    <xf numFmtId="0" fontId="8" fillId="24" borderId="20" xfId="4" applyFont="1" applyFill="1" applyBorder="1" applyAlignment="1">
      <alignment horizontal="center" vertical="center"/>
    </xf>
    <xf numFmtId="0" fontId="7" fillId="25" borderId="19" xfId="4" applyFont="1" applyFill="1" applyBorder="1" applyAlignment="1">
      <alignment horizontal="center" vertical="center"/>
    </xf>
    <xf numFmtId="0" fontId="7" fillId="25" borderId="29" xfId="1" applyFont="1" applyFill="1" applyBorder="1" applyAlignment="1">
      <alignment horizontal="center" vertical="center"/>
    </xf>
    <xf numFmtId="0" fontId="7" fillId="27" borderId="21" xfId="5" applyFont="1" applyFill="1" applyBorder="1" applyAlignment="1">
      <alignment horizontal="center" vertical="center" wrapText="1"/>
    </xf>
    <xf numFmtId="0" fontId="9" fillId="13" borderId="0" xfId="5" applyFont="1" applyFill="1" applyBorder="1" applyAlignment="1">
      <alignment horizontal="center" vertical="center" wrapText="1"/>
    </xf>
    <xf numFmtId="0" fontId="8" fillId="18" borderId="20" xfId="5" applyFont="1" applyFill="1" applyBorder="1" applyAlignment="1">
      <alignment horizontal="center" vertical="center" wrapText="1"/>
    </xf>
    <xf numFmtId="0" fontId="8" fillId="23" borderId="57" xfId="3" applyFont="1" applyFill="1" applyBorder="1" applyAlignment="1">
      <alignment horizontal="center" vertical="center" wrapText="1"/>
    </xf>
    <xf numFmtId="0" fontId="0" fillId="27" borderId="10" xfId="0" applyFill="1" applyBorder="1" applyAlignment="1">
      <alignment horizontal="center" vertical="center"/>
    </xf>
    <xf numFmtId="0" fontId="0" fillId="27" borderId="20" xfId="0" applyFill="1" applyBorder="1" applyAlignment="1">
      <alignment horizontal="center" vertical="center"/>
    </xf>
    <xf numFmtId="0" fontId="39" fillId="27" borderId="20" xfId="3" applyFont="1" applyFill="1" applyBorder="1" applyAlignment="1">
      <alignment horizontal="center" vertical="center" wrapText="1"/>
    </xf>
    <xf numFmtId="0" fontId="39" fillId="7" borderId="20" xfId="3" applyFont="1" applyFill="1" applyBorder="1" applyAlignment="1">
      <alignment horizontal="center" vertical="center" wrapText="1"/>
    </xf>
    <xf numFmtId="0" fontId="39" fillId="7" borderId="20" xfId="2" applyFont="1" applyFill="1" applyBorder="1" applyAlignment="1">
      <alignment horizontal="center" vertical="center"/>
    </xf>
    <xf numFmtId="0" fontId="26" fillId="7" borderId="20" xfId="2" applyFont="1" applyFill="1" applyBorder="1" applyAlignment="1">
      <alignment vertical="center"/>
    </xf>
    <xf numFmtId="0" fontId="8" fillId="27" borderId="20" xfId="5" applyFont="1" applyFill="1" applyBorder="1" applyAlignment="1">
      <alignment horizontal="center" vertical="center" wrapText="1"/>
    </xf>
    <xf numFmtId="0" fontId="34" fillId="27" borderId="34" xfId="0" applyFont="1" applyFill="1" applyBorder="1" applyAlignment="1">
      <alignment horizontal="center" vertical="center"/>
    </xf>
    <xf numFmtId="0" fontId="25" fillId="27" borderId="20" xfId="0" applyFont="1" applyFill="1" applyBorder="1" applyAlignment="1">
      <alignment horizontal="center" vertical="center"/>
    </xf>
    <xf numFmtId="0" fontId="7" fillId="23" borderId="22" xfId="1" applyFont="1" applyFill="1" applyBorder="1" applyAlignment="1">
      <alignment horizontal="center" vertical="center" wrapText="1"/>
    </xf>
    <xf numFmtId="0" fontId="8" fillId="26" borderId="35" xfId="3" applyFont="1" applyFill="1" applyBorder="1" applyAlignment="1">
      <alignment horizontal="center" vertical="center" wrapText="1"/>
    </xf>
    <xf numFmtId="0" fontId="8" fillId="26" borderId="64" xfId="3" applyFont="1" applyFill="1" applyBorder="1" applyAlignment="1">
      <alignment horizontal="center" vertical="center" wrapText="1"/>
    </xf>
    <xf numFmtId="0" fontId="8" fillId="26" borderId="11" xfId="3" applyFont="1" applyFill="1" applyBorder="1" applyAlignment="1">
      <alignment horizontal="center" vertical="center" wrapText="1"/>
    </xf>
    <xf numFmtId="0" fontId="7" fillId="24" borderId="22" xfId="1" applyFont="1" applyFill="1" applyBorder="1" applyAlignment="1">
      <alignment horizontal="center" vertical="center" wrapText="1"/>
    </xf>
    <xf numFmtId="0" fontId="8" fillId="29" borderId="24" xfId="5" applyFont="1" applyFill="1" applyBorder="1" applyAlignment="1">
      <alignment horizontal="center" vertical="center" wrapText="1"/>
    </xf>
    <xf numFmtId="0" fontId="8" fillId="29" borderId="20" xfId="5" applyFont="1" applyFill="1" applyBorder="1" applyAlignment="1">
      <alignment horizontal="center" vertical="center" wrapText="1"/>
    </xf>
    <xf numFmtId="0" fontId="7" fillId="24" borderId="19" xfId="4" applyFont="1" applyFill="1" applyBorder="1" applyAlignment="1">
      <alignment horizontal="center" vertical="center"/>
    </xf>
    <xf numFmtId="0" fontId="7" fillId="29" borderId="56" xfId="5" applyFont="1" applyFill="1" applyBorder="1" applyAlignment="1">
      <alignment horizontal="center" vertical="center" wrapText="1"/>
    </xf>
    <xf numFmtId="0" fontId="7" fillId="29" borderId="23" xfId="5" applyFont="1" applyFill="1" applyBorder="1" applyAlignment="1">
      <alignment horizontal="center" vertical="center" wrapText="1"/>
    </xf>
    <xf numFmtId="0" fontId="7" fillId="29" borderId="20" xfId="5" applyFont="1" applyFill="1" applyBorder="1" applyAlignment="1">
      <alignment horizontal="center" vertical="center" wrapText="1"/>
    </xf>
    <xf numFmtId="0" fontId="7" fillId="22" borderId="20" xfId="4" applyFont="1" applyFill="1" applyBorder="1" applyAlignment="1">
      <alignment horizontal="center" vertical="center"/>
    </xf>
    <xf numFmtId="0" fontId="7" fillId="22" borderId="20" xfId="4" applyFont="1" applyFill="1" applyBorder="1" applyAlignment="1">
      <alignment horizontal="center" vertical="center" wrapText="1"/>
    </xf>
    <xf numFmtId="0" fontId="7" fillId="21" borderId="19" xfId="4" applyFont="1" applyFill="1" applyBorder="1" applyAlignment="1">
      <alignment horizontal="center" vertical="center" wrapText="1"/>
    </xf>
    <xf numFmtId="0" fontId="7" fillId="21" borderId="20" xfId="4" applyFont="1" applyFill="1" applyBorder="1" applyAlignment="1">
      <alignment horizontal="center" vertical="center"/>
    </xf>
    <xf numFmtId="0" fontId="10" fillId="0" borderId="74" xfId="4" applyFont="1" applyFill="1" applyBorder="1" applyAlignment="1">
      <alignment horizontal="center" vertical="center"/>
    </xf>
    <xf numFmtId="0" fontId="10" fillId="0" borderId="75" xfId="4" applyFont="1" applyFill="1" applyBorder="1" applyAlignment="1">
      <alignment horizontal="center" vertical="center"/>
    </xf>
    <xf numFmtId="0" fontId="30" fillId="11" borderId="56" xfId="3" applyFont="1" applyFill="1" applyBorder="1" applyAlignment="1">
      <alignment horizontal="center" vertical="center"/>
    </xf>
    <xf numFmtId="0" fontId="30" fillId="11" borderId="23" xfId="3" applyFont="1" applyFill="1" applyBorder="1" applyAlignment="1">
      <alignment horizontal="center" vertical="center"/>
    </xf>
    <xf numFmtId="0" fontId="30" fillId="11" borderId="57" xfId="3" applyFont="1" applyFill="1" applyBorder="1" applyAlignment="1">
      <alignment horizontal="center" vertical="center"/>
    </xf>
    <xf numFmtId="0" fontId="12" fillId="5" borderId="51" xfId="4" applyFont="1" applyFill="1" applyBorder="1" applyAlignment="1">
      <alignment horizontal="center" vertical="center"/>
    </xf>
    <xf numFmtId="0" fontId="10" fillId="28" borderId="55" xfId="4" applyFont="1" applyFill="1" applyBorder="1" applyAlignment="1">
      <alignment horizontal="center" vertical="center"/>
    </xf>
    <xf numFmtId="0" fontId="10" fillId="28" borderId="18" xfId="4" applyFont="1" applyFill="1" applyBorder="1" applyAlignment="1">
      <alignment horizontal="center" vertical="center"/>
    </xf>
    <xf numFmtId="0" fontId="10" fillId="32" borderId="51" xfId="4" applyFont="1" applyFill="1" applyBorder="1" applyAlignment="1">
      <alignment horizontal="center" vertical="center"/>
    </xf>
    <xf numFmtId="0" fontId="10" fillId="30" borderId="18" xfId="4" applyFont="1" applyFill="1" applyBorder="1" applyAlignment="1">
      <alignment horizontal="center" vertical="center"/>
    </xf>
    <xf numFmtId="20" fontId="7" fillId="0" borderId="15" xfId="4" applyNumberFormat="1" applyFont="1" applyFill="1" applyBorder="1" applyAlignment="1">
      <alignment horizontal="center" vertical="center"/>
    </xf>
    <xf numFmtId="20" fontId="7" fillId="0" borderId="26" xfId="4" applyNumberFormat="1" applyFont="1" applyFill="1" applyBorder="1" applyAlignment="1">
      <alignment horizontal="center" vertical="center"/>
    </xf>
    <xf numFmtId="20" fontId="8" fillId="0" borderId="26" xfId="4" applyNumberFormat="1" applyFont="1" applyFill="1" applyBorder="1" applyAlignment="1">
      <alignment horizontal="center" vertical="center"/>
    </xf>
    <xf numFmtId="20" fontId="8" fillId="0" borderId="32" xfId="4" applyNumberFormat="1" applyFont="1" applyFill="1" applyBorder="1" applyAlignment="1">
      <alignment horizontal="center" vertical="center"/>
    </xf>
    <xf numFmtId="0" fontId="7" fillId="24" borderId="51" xfId="4" applyFont="1" applyFill="1" applyBorder="1" applyAlignment="1">
      <alignment horizontal="center" vertical="center"/>
    </xf>
    <xf numFmtId="0" fontId="7" fillId="26" borderId="57" xfId="4" applyFont="1" applyFill="1" applyBorder="1" applyAlignment="1">
      <alignment horizontal="center" vertical="center"/>
    </xf>
    <xf numFmtId="0" fontId="7" fillId="33" borderId="51" xfId="4" applyFont="1" applyFill="1" applyBorder="1" applyAlignment="1">
      <alignment horizontal="center" vertical="center"/>
    </xf>
    <xf numFmtId="0" fontId="7" fillId="31" borderId="18" xfId="4" applyFont="1" applyFill="1" applyBorder="1" applyAlignment="1">
      <alignment horizontal="center" vertical="center"/>
    </xf>
    <xf numFmtId="0" fontId="7" fillId="25" borderId="40" xfId="4" applyFont="1" applyFill="1" applyBorder="1" applyAlignment="1">
      <alignment horizontal="center" vertical="center"/>
    </xf>
    <xf numFmtId="0" fontId="10" fillId="11" borderId="56" xfId="4" applyFont="1" applyFill="1" applyBorder="1" applyAlignment="1">
      <alignment horizontal="center" vertical="center"/>
    </xf>
    <xf numFmtId="0" fontId="10" fillId="11" borderId="40" xfId="4" applyFont="1" applyFill="1" applyBorder="1" applyAlignment="1">
      <alignment horizontal="center" vertical="center"/>
    </xf>
    <xf numFmtId="0" fontId="10" fillId="27" borderId="56" xfId="4" applyFont="1" applyFill="1" applyBorder="1" applyAlignment="1">
      <alignment horizontal="center" vertical="center"/>
    </xf>
    <xf numFmtId="0" fontId="0" fillId="27" borderId="23" xfId="0" applyFill="1" applyBorder="1" applyAlignment="1">
      <alignment horizontal="center" vertical="center"/>
    </xf>
    <xf numFmtId="0" fontId="10" fillId="15" borderId="51" xfId="4" applyFont="1" applyFill="1" applyBorder="1" applyAlignment="1">
      <alignment horizontal="center" vertical="center"/>
    </xf>
    <xf numFmtId="0" fontId="7" fillId="24" borderId="40" xfId="4" applyFont="1" applyFill="1" applyBorder="1" applyAlignment="1">
      <alignment horizontal="center" vertical="center"/>
    </xf>
    <xf numFmtId="0" fontId="7" fillId="22" borderId="22" xfId="4" applyFont="1" applyFill="1" applyBorder="1" applyAlignment="1">
      <alignment horizontal="center" vertical="center" wrapText="1"/>
    </xf>
    <xf numFmtId="0" fontId="7" fillId="7" borderId="22" xfId="4" applyFont="1" applyFill="1" applyBorder="1" applyAlignment="1">
      <alignment horizontal="center" vertical="center" wrapText="1"/>
    </xf>
    <xf numFmtId="0" fontId="8" fillId="22" borderId="22" xfId="3" applyFont="1" applyFill="1" applyBorder="1" applyAlignment="1">
      <alignment horizontal="center" vertical="center" wrapText="1"/>
    </xf>
    <xf numFmtId="0" fontId="8" fillId="22" borderId="20" xfId="4" applyFont="1" applyFill="1" applyBorder="1" applyAlignment="1">
      <alignment horizontal="center" vertical="center"/>
    </xf>
    <xf numFmtId="0" fontId="7" fillId="21" borderId="29" xfId="3" applyFont="1" applyFill="1" applyBorder="1" applyAlignment="1">
      <alignment horizontal="center" vertical="center" wrapText="1"/>
    </xf>
    <xf numFmtId="0" fontId="7" fillId="22" borderId="20" xfId="4" applyFont="1" applyFill="1" applyBorder="1" applyAlignment="1">
      <alignment horizontal="center" vertical="center"/>
    </xf>
    <xf numFmtId="0" fontId="7" fillId="24" borderId="20" xfId="4" applyFont="1" applyFill="1" applyBorder="1" applyAlignment="1">
      <alignment horizontal="center" vertical="center"/>
    </xf>
    <xf numFmtId="0" fontId="41" fillId="27" borderId="33" xfId="0" applyFont="1" applyFill="1" applyBorder="1" applyAlignment="1">
      <alignment horizontal="center" vertical="center"/>
    </xf>
    <xf numFmtId="0" fontId="7" fillId="26" borderId="20" xfId="3" applyFont="1" applyFill="1" applyBorder="1" applyAlignment="1">
      <alignment horizontal="center" vertical="center" wrapText="1"/>
    </xf>
    <xf numFmtId="0" fontId="27" fillId="16" borderId="9" xfId="0" applyFont="1" applyFill="1" applyBorder="1" applyAlignment="1">
      <alignment horizontal="center" vertical="center"/>
    </xf>
    <xf numFmtId="0" fontId="27" fillId="16" borderId="10" xfId="0" applyFont="1" applyFill="1" applyBorder="1" applyAlignment="1">
      <alignment horizontal="center" vertical="center"/>
    </xf>
    <xf numFmtId="0" fontId="27" fillId="16" borderId="11" xfId="0" applyFont="1" applyFill="1" applyBorder="1" applyAlignment="1">
      <alignment horizontal="center" vertical="center"/>
    </xf>
    <xf numFmtId="0" fontId="28" fillId="16" borderId="9" xfId="0" applyFont="1" applyFill="1" applyBorder="1" applyAlignment="1">
      <alignment horizontal="center" vertical="center"/>
    </xf>
    <xf numFmtId="0" fontId="28" fillId="16" borderId="10" xfId="0" applyFont="1" applyFill="1" applyBorder="1" applyAlignment="1">
      <alignment horizontal="center" vertical="center"/>
    </xf>
    <xf numFmtId="0" fontId="28" fillId="16" borderId="11" xfId="0" applyFont="1" applyFill="1" applyBorder="1" applyAlignment="1">
      <alignment horizontal="center" vertical="center"/>
    </xf>
    <xf numFmtId="0" fontId="29" fillId="16" borderId="56" xfId="0" applyFont="1" applyFill="1" applyBorder="1" applyAlignment="1">
      <alignment horizontal="center" vertical="center"/>
    </xf>
    <xf numFmtId="0" fontId="29" fillId="16" borderId="23" xfId="0" applyFont="1" applyFill="1" applyBorder="1" applyAlignment="1">
      <alignment horizontal="center" vertical="center"/>
    </xf>
    <xf numFmtId="0" fontId="29" fillId="16" borderId="57" xfId="0" applyFont="1" applyFill="1" applyBorder="1" applyAlignment="1">
      <alignment horizontal="center" vertical="center"/>
    </xf>
    <xf numFmtId="0" fontId="32" fillId="16" borderId="9" xfId="0" applyFont="1" applyFill="1" applyBorder="1" applyAlignment="1">
      <alignment horizontal="center" vertical="center"/>
    </xf>
    <xf numFmtId="0" fontId="32" fillId="16" borderId="10" xfId="0" applyFont="1" applyFill="1" applyBorder="1" applyAlignment="1">
      <alignment horizontal="center" vertical="center"/>
    </xf>
    <xf numFmtId="0" fontId="32" fillId="16" borderId="11" xfId="0" applyFont="1" applyFill="1" applyBorder="1" applyAlignment="1">
      <alignment horizontal="center" vertical="center"/>
    </xf>
    <xf numFmtId="0" fontId="32" fillId="16" borderId="56" xfId="0" applyFont="1" applyFill="1" applyBorder="1" applyAlignment="1">
      <alignment horizontal="center" vertical="center"/>
    </xf>
    <xf numFmtId="0" fontId="32" fillId="16" borderId="23" xfId="0" applyFont="1" applyFill="1" applyBorder="1" applyAlignment="1">
      <alignment horizontal="center" vertical="center"/>
    </xf>
    <xf numFmtId="0" fontId="32" fillId="16" borderId="57" xfId="0" applyFont="1" applyFill="1" applyBorder="1" applyAlignment="1">
      <alignment horizontal="center" vertical="center"/>
    </xf>
    <xf numFmtId="0" fontId="27" fillId="16" borderId="56" xfId="0" applyFont="1" applyFill="1" applyBorder="1" applyAlignment="1">
      <alignment horizontal="center" vertical="center"/>
    </xf>
    <xf numFmtId="0" fontId="27" fillId="16" borderId="23" xfId="0" applyFont="1" applyFill="1" applyBorder="1" applyAlignment="1">
      <alignment horizontal="center" vertical="center"/>
    </xf>
    <xf numFmtId="0" fontId="27" fillId="16" borderId="57" xfId="0" applyFont="1" applyFill="1" applyBorder="1" applyAlignment="1">
      <alignment horizontal="center" vertical="center"/>
    </xf>
    <xf numFmtId="0" fontId="7" fillId="0" borderId="22" xfId="4" applyFont="1" applyFill="1" applyBorder="1" applyAlignment="1">
      <alignment horizontal="center" vertical="center" wrapText="1"/>
    </xf>
    <xf numFmtId="0" fontId="7" fillId="0" borderId="20" xfId="4" applyFont="1" applyFill="1" applyBorder="1" applyAlignment="1">
      <alignment horizontal="center" vertical="center" wrapText="1"/>
    </xf>
    <xf numFmtId="0" fontId="7" fillId="0" borderId="8" xfId="4" applyFont="1" applyFill="1" applyBorder="1" applyAlignment="1">
      <alignment horizontal="center" vertical="center" textRotation="90"/>
    </xf>
    <xf numFmtId="0" fontId="7" fillId="0" borderId="17" xfId="4" applyFont="1" applyFill="1" applyBorder="1" applyAlignment="1">
      <alignment horizontal="center" vertical="center" textRotation="90"/>
    </xf>
    <xf numFmtId="0" fontId="7" fillId="0" borderId="31" xfId="4" applyFont="1" applyFill="1" applyBorder="1" applyAlignment="1">
      <alignment horizontal="center" vertical="center" textRotation="90"/>
    </xf>
    <xf numFmtId="0" fontId="9" fillId="0" borderId="8" xfId="4" applyFont="1" applyFill="1" applyBorder="1" applyAlignment="1">
      <alignment horizontal="center" vertical="center" textRotation="90"/>
    </xf>
    <xf numFmtId="0" fontId="9" fillId="0" borderId="17" xfId="4" applyFont="1" applyFill="1" applyBorder="1" applyAlignment="1">
      <alignment horizontal="center" vertical="center" textRotation="90"/>
    </xf>
    <xf numFmtId="0" fontId="9" fillId="0" borderId="31" xfId="4" applyFont="1" applyFill="1" applyBorder="1" applyAlignment="1">
      <alignment horizontal="center" vertical="center" textRotation="90"/>
    </xf>
    <xf numFmtId="0" fontId="7" fillId="0" borderId="13" xfId="4" applyFont="1" applyFill="1" applyBorder="1" applyAlignment="1">
      <alignment horizontal="center" vertical="center" wrapText="1"/>
    </xf>
    <xf numFmtId="0" fontId="7" fillId="0" borderId="50" xfId="4" applyFont="1" applyFill="1" applyBorder="1" applyAlignment="1">
      <alignment horizontal="center" vertical="center" wrapText="1"/>
    </xf>
    <xf numFmtId="0" fontId="7" fillId="0" borderId="16" xfId="4" applyFont="1" applyFill="1" applyBorder="1" applyAlignment="1">
      <alignment horizontal="center" vertical="center" wrapText="1"/>
    </xf>
    <xf numFmtId="0" fontId="7" fillId="0" borderId="24" xfId="4" applyFont="1" applyFill="1" applyBorder="1" applyAlignment="1">
      <alignment horizontal="center" vertical="center" wrapText="1"/>
    </xf>
    <xf numFmtId="0" fontId="7" fillId="0" borderId="25" xfId="4" applyFont="1" applyFill="1" applyBorder="1" applyAlignment="1">
      <alignment horizontal="center" vertical="center" wrapText="1"/>
    </xf>
    <xf numFmtId="0" fontId="7" fillId="0" borderId="27" xfId="4" applyFont="1" applyFill="1" applyBorder="1" applyAlignment="1">
      <alignment horizontal="center" vertical="center" wrapText="1"/>
    </xf>
    <xf numFmtId="0" fontId="7" fillId="0" borderId="38" xfId="4" applyFont="1" applyFill="1" applyBorder="1" applyAlignment="1">
      <alignment horizontal="center" vertical="center" wrapText="1"/>
    </xf>
    <xf numFmtId="0" fontId="7" fillId="0" borderId="39" xfId="4" applyFont="1" applyFill="1" applyBorder="1" applyAlignment="1">
      <alignment horizontal="center" vertical="center" wrapText="1"/>
    </xf>
    <xf numFmtId="0" fontId="7" fillId="0" borderId="65" xfId="4" applyFont="1" applyFill="1" applyBorder="1" applyAlignment="1">
      <alignment horizontal="center" vertical="center" wrapText="1"/>
    </xf>
    <xf numFmtId="0" fontId="30" fillId="11" borderId="9" xfId="3" applyFont="1" applyFill="1" applyBorder="1" applyAlignment="1">
      <alignment horizontal="center" vertical="center"/>
    </xf>
    <xf numFmtId="0" fontId="30" fillId="11" borderId="10" xfId="3" applyFont="1" applyFill="1" applyBorder="1" applyAlignment="1">
      <alignment horizontal="center" vertical="center"/>
    </xf>
    <xf numFmtId="0" fontId="30" fillId="11" borderId="11" xfId="3" applyFont="1" applyFill="1" applyBorder="1" applyAlignment="1">
      <alignment horizontal="center" vertical="center"/>
    </xf>
    <xf numFmtId="0" fontId="7" fillId="25" borderId="22" xfId="4" applyFont="1" applyFill="1" applyBorder="1" applyAlignment="1">
      <alignment horizontal="center" vertical="center"/>
    </xf>
    <xf numFmtId="0" fontId="7" fillId="25" borderId="20" xfId="4" applyFont="1" applyFill="1" applyBorder="1" applyAlignment="1">
      <alignment horizontal="center" vertical="center"/>
    </xf>
    <xf numFmtId="0" fontId="7" fillId="25" borderId="29" xfId="4" applyFont="1" applyFill="1" applyBorder="1" applyAlignment="1">
      <alignment horizontal="center" vertical="center"/>
    </xf>
    <xf numFmtId="0" fontId="7" fillId="24" borderId="13" xfId="4" applyFont="1" applyFill="1" applyBorder="1" applyAlignment="1">
      <alignment horizontal="center" vertical="center"/>
    </xf>
    <xf numFmtId="0" fontId="7" fillId="24" borderId="50" xfId="4" applyFont="1" applyFill="1" applyBorder="1" applyAlignment="1">
      <alignment horizontal="center" vertical="center"/>
    </xf>
    <xf numFmtId="0" fontId="7" fillId="24" borderId="24" xfId="4" applyFont="1" applyFill="1" applyBorder="1" applyAlignment="1">
      <alignment horizontal="center" vertical="center"/>
    </xf>
    <xf numFmtId="0" fontId="7" fillId="24" borderId="25" xfId="4" applyFont="1" applyFill="1" applyBorder="1" applyAlignment="1">
      <alignment horizontal="center" vertical="center"/>
    </xf>
    <xf numFmtId="0" fontId="8" fillId="24" borderId="59" xfId="3" applyFont="1" applyFill="1" applyBorder="1" applyAlignment="1">
      <alignment horizontal="center" vertical="center"/>
    </xf>
    <xf numFmtId="0" fontId="8" fillId="24" borderId="62" xfId="3" applyFont="1" applyFill="1" applyBorder="1" applyAlignment="1">
      <alignment horizontal="center" vertical="center"/>
    </xf>
    <xf numFmtId="0" fontId="8" fillId="25" borderId="19" xfId="3" applyFont="1" applyFill="1" applyBorder="1" applyAlignment="1">
      <alignment horizontal="center" vertical="center"/>
    </xf>
    <xf numFmtId="0" fontId="8" fillId="25" borderId="20" xfId="3" applyFont="1" applyFill="1" applyBorder="1" applyAlignment="1">
      <alignment horizontal="center" vertical="center"/>
    </xf>
    <xf numFmtId="0" fontId="8" fillId="25" borderId="29" xfId="3" applyFont="1" applyFill="1" applyBorder="1" applyAlignment="1">
      <alignment horizontal="center" vertical="center"/>
    </xf>
    <xf numFmtId="0" fontId="8" fillId="25" borderId="33" xfId="3" applyFont="1" applyFill="1" applyBorder="1" applyAlignment="1">
      <alignment horizontal="center" vertical="center"/>
    </xf>
    <xf numFmtId="0" fontId="8" fillId="25" borderId="34" xfId="3" applyFont="1" applyFill="1" applyBorder="1" applyAlignment="1">
      <alignment horizontal="center" vertical="center"/>
    </xf>
    <xf numFmtId="0" fontId="8" fillId="25" borderId="37" xfId="3" applyFont="1" applyFill="1" applyBorder="1" applyAlignment="1">
      <alignment horizontal="center" vertical="center"/>
    </xf>
    <xf numFmtId="0" fontId="30" fillId="11" borderId="19" xfId="3" applyFont="1" applyFill="1" applyBorder="1" applyAlignment="1">
      <alignment horizontal="center" vertical="center"/>
    </xf>
    <xf numFmtId="0" fontId="30" fillId="11" borderId="20" xfId="3" applyFont="1" applyFill="1" applyBorder="1" applyAlignment="1">
      <alignment horizontal="center" vertical="center"/>
    </xf>
    <xf numFmtId="0" fontId="30" fillId="11" borderId="21" xfId="3" applyFont="1" applyFill="1" applyBorder="1" applyAlignment="1">
      <alignment horizontal="center" vertical="center"/>
    </xf>
    <xf numFmtId="0" fontId="7" fillId="11" borderId="33" xfId="4" applyFont="1" applyFill="1" applyBorder="1" applyAlignment="1">
      <alignment horizontal="center" vertical="center"/>
    </xf>
    <xf numFmtId="0" fontId="7" fillId="11" borderId="34" xfId="4" applyFont="1" applyFill="1" applyBorder="1" applyAlignment="1">
      <alignment horizontal="center" vertical="center"/>
    </xf>
    <xf numFmtId="0" fontId="7" fillId="11" borderId="35" xfId="4" applyFont="1" applyFill="1" applyBorder="1" applyAlignment="1">
      <alignment horizontal="center" vertical="center"/>
    </xf>
    <xf numFmtId="0" fontId="7" fillId="26" borderId="9" xfId="4" applyFont="1" applyFill="1" applyBorder="1" applyAlignment="1">
      <alignment horizontal="center" vertical="center"/>
    </xf>
    <xf numFmtId="0" fontId="7" fillId="26" borderId="10" xfId="4" applyFont="1" applyFill="1" applyBorder="1" applyAlignment="1">
      <alignment horizontal="center" vertical="center"/>
    </xf>
    <xf numFmtId="0" fontId="7" fillId="26" borderId="11" xfId="4" applyFont="1" applyFill="1" applyBorder="1" applyAlignment="1">
      <alignment horizontal="center" vertical="center"/>
    </xf>
    <xf numFmtId="0" fontId="8" fillId="24" borderId="24" xfId="4" applyFont="1" applyFill="1" applyBorder="1" applyAlignment="1">
      <alignment horizontal="center" vertical="center"/>
    </xf>
    <xf numFmtId="0" fontId="8" fillId="24" borderId="25" xfId="4" applyFont="1" applyFill="1" applyBorder="1" applyAlignment="1">
      <alignment horizontal="center" vertical="center"/>
    </xf>
    <xf numFmtId="0" fontId="8" fillId="24" borderId="27" xfId="4" applyFont="1" applyFill="1" applyBorder="1" applyAlignment="1">
      <alignment horizontal="center" vertical="center"/>
    </xf>
    <xf numFmtId="0" fontId="7" fillId="21" borderId="19" xfId="4" applyFont="1" applyFill="1" applyBorder="1" applyAlignment="1">
      <alignment horizontal="center" vertical="center"/>
    </xf>
    <xf numFmtId="0" fontId="7" fillId="21" borderId="20" xfId="4" applyFont="1" applyFill="1" applyBorder="1" applyAlignment="1">
      <alignment horizontal="center" vertical="center"/>
    </xf>
    <xf numFmtId="0" fontId="7" fillId="21" borderId="29" xfId="4" applyFont="1" applyFill="1" applyBorder="1" applyAlignment="1">
      <alignment horizontal="center" vertical="center"/>
    </xf>
    <xf numFmtId="0" fontId="7" fillId="22" borderId="9" xfId="4" applyFont="1" applyFill="1" applyBorder="1" applyAlignment="1">
      <alignment horizontal="center" vertical="center"/>
    </xf>
    <xf numFmtId="0" fontId="7" fillId="22" borderId="10" xfId="4" applyFont="1" applyFill="1" applyBorder="1" applyAlignment="1">
      <alignment horizontal="center" vertical="center"/>
    </xf>
    <xf numFmtId="0" fontId="7" fillId="22" borderId="14" xfId="4" applyFont="1" applyFill="1" applyBorder="1" applyAlignment="1">
      <alignment horizontal="center" vertical="center"/>
    </xf>
    <xf numFmtId="0" fontId="7" fillId="22" borderId="19" xfId="4" applyFont="1" applyFill="1" applyBorder="1" applyAlignment="1">
      <alignment horizontal="center" vertical="center"/>
    </xf>
    <xf numFmtId="0" fontId="7" fillId="22" borderId="20" xfId="4" applyFont="1" applyFill="1" applyBorder="1" applyAlignment="1">
      <alignment horizontal="center" vertical="center"/>
    </xf>
    <xf numFmtId="0" fontId="7" fillId="22" borderId="29" xfId="4" applyFont="1" applyFill="1" applyBorder="1" applyAlignment="1">
      <alignment horizontal="center" vertical="center"/>
    </xf>
    <xf numFmtId="0" fontId="10" fillId="11" borderId="9" xfId="4" applyFont="1" applyFill="1" applyBorder="1" applyAlignment="1">
      <alignment horizontal="center" vertical="center"/>
    </xf>
    <xf numFmtId="0" fontId="10" fillId="11" borderId="10" xfId="4" applyFont="1" applyFill="1" applyBorder="1" applyAlignment="1">
      <alignment horizontal="center" vertical="center"/>
    </xf>
    <xf numFmtId="0" fontId="10" fillId="11" borderId="14" xfId="4" applyFont="1" applyFill="1" applyBorder="1" applyAlignment="1">
      <alignment horizontal="center" vertical="center"/>
    </xf>
    <xf numFmtId="0" fontId="7" fillId="26" borderId="19" xfId="4" applyFont="1" applyFill="1" applyBorder="1" applyAlignment="1">
      <alignment horizontal="center" vertical="center"/>
    </xf>
    <xf numFmtId="0" fontId="7" fillId="26" borderId="20" xfId="4" applyFont="1" applyFill="1" applyBorder="1" applyAlignment="1">
      <alignment horizontal="center" vertical="center"/>
    </xf>
    <xf numFmtId="0" fontId="7" fillId="26" borderId="29" xfId="4" applyFont="1" applyFill="1" applyBorder="1" applyAlignment="1">
      <alignment horizontal="center" vertical="center"/>
    </xf>
    <xf numFmtId="0" fontId="10" fillId="11" borderId="19" xfId="4" applyFont="1" applyFill="1" applyBorder="1" applyAlignment="1">
      <alignment horizontal="center" vertical="center"/>
    </xf>
    <xf numFmtId="0" fontId="10" fillId="11" borderId="20" xfId="4" applyFont="1" applyFill="1" applyBorder="1" applyAlignment="1">
      <alignment horizontal="center" vertical="center"/>
    </xf>
    <xf numFmtId="0" fontId="10" fillId="11" borderId="29" xfId="4" applyFont="1" applyFill="1" applyBorder="1" applyAlignment="1">
      <alignment horizontal="center" vertical="center"/>
    </xf>
    <xf numFmtId="0" fontId="7" fillId="25" borderId="19" xfId="4" applyFont="1" applyFill="1" applyBorder="1" applyAlignment="1">
      <alignment horizontal="center" vertical="center"/>
    </xf>
    <xf numFmtId="0" fontId="7" fillId="25" borderId="9" xfId="4" applyFont="1" applyFill="1" applyBorder="1" applyAlignment="1">
      <alignment horizontal="center" vertical="center"/>
    </xf>
    <xf numFmtId="0" fontId="7" fillId="25" borderId="10" xfId="4" applyFont="1" applyFill="1" applyBorder="1" applyAlignment="1">
      <alignment horizontal="center" vertical="center"/>
    </xf>
    <xf numFmtId="0" fontId="7" fillId="25" borderId="14" xfId="4" applyFont="1" applyFill="1" applyBorder="1" applyAlignment="1">
      <alignment horizontal="center" vertical="center"/>
    </xf>
    <xf numFmtId="0" fontId="7" fillId="25" borderId="33" xfId="4" applyFont="1" applyFill="1" applyBorder="1" applyAlignment="1">
      <alignment horizontal="center" vertical="center"/>
    </xf>
    <xf numFmtId="0" fontId="7" fillId="25" borderId="34" xfId="4" applyFont="1" applyFill="1" applyBorder="1" applyAlignment="1">
      <alignment horizontal="center" vertical="center"/>
    </xf>
    <xf numFmtId="0" fontId="7" fillId="25" borderId="35" xfId="4" applyFont="1" applyFill="1" applyBorder="1" applyAlignment="1">
      <alignment horizontal="center" vertical="center"/>
    </xf>
    <xf numFmtId="0" fontId="7" fillId="24" borderId="9" xfId="4" applyFont="1" applyFill="1" applyBorder="1" applyAlignment="1">
      <alignment horizontal="center" vertical="center"/>
    </xf>
    <xf numFmtId="0" fontId="7" fillId="24" borderId="10" xfId="4" applyFont="1" applyFill="1" applyBorder="1" applyAlignment="1">
      <alignment horizontal="center" vertical="center"/>
    </xf>
    <xf numFmtId="0" fontId="7" fillId="24" borderId="14" xfId="4" applyFont="1" applyFill="1" applyBorder="1" applyAlignment="1">
      <alignment horizontal="center" vertical="center"/>
    </xf>
    <xf numFmtId="0" fontId="7" fillId="24" borderId="19" xfId="4" applyFont="1" applyFill="1" applyBorder="1" applyAlignment="1">
      <alignment horizontal="center" vertical="center"/>
    </xf>
    <xf numFmtId="0" fontId="7" fillId="24" borderId="20" xfId="4" applyFont="1" applyFill="1" applyBorder="1" applyAlignment="1">
      <alignment horizontal="center" vertical="center"/>
    </xf>
    <xf numFmtId="0" fontId="7" fillId="24" borderId="29" xfId="4" applyFont="1" applyFill="1" applyBorder="1" applyAlignment="1">
      <alignment horizontal="center" vertical="center"/>
    </xf>
    <xf numFmtId="0" fontId="8" fillId="22" borderId="63" xfId="4" applyFont="1" applyFill="1" applyBorder="1" applyAlignment="1">
      <alignment horizontal="center" vertical="center"/>
    </xf>
    <xf numFmtId="0" fontId="8" fillId="22" borderId="41" xfId="4" applyFont="1" applyFill="1" applyBorder="1" applyAlignment="1">
      <alignment horizontal="center" vertical="center"/>
    </xf>
    <xf numFmtId="0" fontId="8" fillId="22" borderId="64" xfId="4" applyFont="1" applyFill="1" applyBorder="1" applyAlignment="1">
      <alignment horizontal="center" vertical="center"/>
    </xf>
    <xf numFmtId="0" fontId="7" fillId="22" borderId="12" xfId="4" applyFont="1" applyFill="1" applyBorder="1" applyAlignment="1">
      <alignment horizontal="center" vertical="center"/>
    </xf>
    <xf numFmtId="0" fontId="7" fillId="22" borderId="22" xfId="4" applyFont="1" applyFill="1" applyBorder="1" applyAlignment="1">
      <alignment horizontal="center" vertical="center"/>
    </xf>
    <xf numFmtId="0" fontId="8" fillId="22" borderId="22" xfId="4" applyFont="1" applyFill="1" applyBorder="1" applyAlignment="1">
      <alignment horizontal="center" vertical="center"/>
    </xf>
    <xf numFmtId="0" fontId="8" fillId="22" borderId="20" xfId="4" applyFont="1" applyFill="1" applyBorder="1" applyAlignment="1">
      <alignment horizontal="center" vertical="center"/>
    </xf>
    <xf numFmtId="0" fontId="8" fillId="22" borderId="29" xfId="4" applyFont="1" applyFill="1" applyBorder="1" applyAlignment="1">
      <alignment horizontal="center" vertical="center"/>
    </xf>
    <xf numFmtId="0" fontId="8" fillId="24" borderId="60" xfId="4" applyFont="1" applyFill="1" applyBorder="1" applyAlignment="1">
      <alignment horizontal="center" vertical="center"/>
    </xf>
    <xf numFmtId="0" fontId="8" fillId="24" borderId="41" xfId="4" applyFont="1" applyFill="1" applyBorder="1" applyAlignment="1">
      <alignment horizontal="center" vertical="center"/>
    </xf>
    <xf numFmtId="0" fontId="8" fillId="24" borderId="64" xfId="4" applyFont="1" applyFill="1" applyBorder="1" applyAlignment="1">
      <alignment horizontal="center" vertical="center"/>
    </xf>
    <xf numFmtId="0" fontId="10" fillId="23" borderId="9" xfId="4" applyFont="1" applyFill="1" applyBorder="1" applyAlignment="1">
      <alignment horizontal="center" vertical="center"/>
    </xf>
    <xf numFmtId="0" fontId="10" fillId="23" borderId="10" xfId="4" applyFont="1" applyFill="1" applyBorder="1" applyAlignment="1">
      <alignment horizontal="center" vertical="center"/>
    </xf>
    <xf numFmtId="0" fontId="30" fillId="18" borderId="22" xfId="3" applyFont="1" applyFill="1" applyBorder="1" applyAlignment="1">
      <alignment horizontal="center" vertical="center"/>
    </xf>
    <xf numFmtId="0" fontId="30" fillId="18" borderId="20" xfId="3" applyFont="1" applyFill="1" applyBorder="1" applyAlignment="1">
      <alignment horizontal="center" vertical="center"/>
    </xf>
    <xf numFmtId="0" fontId="7" fillId="26" borderId="38" xfId="4" applyFont="1" applyFill="1" applyBorder="1" applyAlignment="1">
      <alignment horizontal="center" vertical="center"/>
    </xf>
    <xf numFmtId="0" fontId="7" fillId="26" borderId="39" xfId="4" applyFont="1" applyFill="1" applyBorder="1" applyAlignment="1">
      <alignment horizontal="center" vertical="center"/>
    </xf>
    <xf numFmtId="0" fontId="7" fillId="26" borderId="65" xfId="4" applyFont="1" applyFill="1" applyBorder="1" applyAlignment="1">
      <alignment horizontal="center" vertical="center"/>
    </xf>
    <xf numFmtId="0" fontId="8" fillId="22" borderId="56" xfId="4" applyFont="1" applyFill="1" applyBorder="1" applyAlignment="1">
      <alignment horizontal="center" vertical="center"/>
    </xf>
    <xf numFmtId="0" fontId="8" fillId="22" borderId="23" xfId="4" applyFont="1" applyFill="1" applyBorder="1" applyAlignment="1">
      <alignment horizontal="center" vertical="center"/>
    </xf>
    <xf numFmtId="0" fontId="8" fillId="22" borderId="40" xfId="4" applyFont="1" applyFill="1" applyBorder="1" applyAlignment="1">
      <alignment horizontal="center" vertical="center"/>
    </xf>
    <xf numFmtId="0" fontId="8" fillId="22" borderId="60" xfId="4" applyFont="1" applyFill="1" applyBorder="1" applyAlignment="1">
      <alignment horizontal="center" vertical="center" wrapText="1"/>
    </xf>
    <xf numFmtId="0" fontId="8" fillId="22" borderId="41" xfId="4" applyFont="1" applyFill="1" applyBorder="1" applyAlignment="1">
      <alignment horizontal="center" vertical="center" wrapText="1"/>
    </xf>
    <xf numFmtId="0" fontId="8" fillId="22" borderId="64" xfId="4" applyFont="1" applyFill="1" applyBorder="1" applyAlignment="1">
      <alignment horizontal="center" vertical="center" wrapText="1"/>
    </xf>
    <xf numFmtId="0" fontId="7" fillId="22" borderId="21" xfId="4" applyFont="1" applyFill="1" applyBorder="1" applyAlignment="1">
      <alignment horizontal="center" vertical="center"/>
    </xf>
    <xf numFmtId="0" fontId="7" fillId="22" borderId="19" xfId="4" applyFont="1" applyFill="1" applyBorder="1" applyAlignment="1">
      <alignment horizontal="center" vertical="center" wrapText="1"/>
    </xf>
    <xf numFmtId="0" fontId="7" fillId="22" borderId="20" xfId="4" applyFont="1" applyFill="1" applyBorder="1" applyAlignment="1">
      <alignment horizontal="center" vertical="center" wrapText="1"/>
    </xf>
    <xf numFmtId="0" fontId="7" fillId="22" borderId="21" xfId="4" applyFont="1" applyFill="1" applyBorder="1" applyAlignment="1">
      <alignment horizontal="center" vertical="center" wrapText="1"/>
    </xf>
    <xf numFmtId="0" fontId="7" fillId="21" borderId="9" xfId="4" applyFont="1" applyFill="1" applyBorder="1" applyAlignment="1">
      <alignment horizontal="center" vertical="center"/>
    </xf>
    <xf numFmtId="0" fontId="7" fillId="21" borderId="10" xfId="4" applyFont="1" applyFill="1" applyBorder="1" applyAlignment="1">
      <alignment horizontal="center" vertical="center"/>
    </xf>
    <xf numFmtId="0" fontId="7" fillId="21" borderId="11" xfId="4" applyFont="1" applyFill="1" applyBorder="1" applyAlignment="1">
      <alignment horizontal="center" vertical="center"/>
    </xf>
    <xf numFmtId="0" fontId="7" fillId="21" borderId="19" xfId="4" applyFont="1" applyFill="1" applyBorder="1" applyAlignment="1">
      <alignment horizontal="center" vertical="center" wrapText="1"/>
    </xf>
    <xf numFmtId="0" fontId="7" fillId="21" borderId="20" xfId="4" applyFont="1" applyFill="1" applyBorder="1" applyAlignment="1">
      <alignment horizontal="center" vertical="center" wrapText="1"/>
    </xf>
    <xf numFmtId="0" fontId="7" fillId="21" borderId="21" xfId="4" applyFont="1" applyFill="1" applyBorder="1" applyAlignment="1">
      <alignment horizontal="center" vertical="center" wrapText="1"/>
    </xf>
    <xf numFmtId="0" fontId="8" fillId="21" borderId="24" xfId="4" applyFont="1" applyFill="1" applyBorder="1" applyAlignment="1">
      <alignment horizontal="center" vertical="center" wrapText="1"/>
    </xf>
    <xf numFmtId="0" fontId="8" fillId="21" borderId="25" xfId="4" applyFont="1" applyFill="1" applyBorder="1" applyAlignment="1">
      <alignment horizontal="center" vertical="center" wrapText="1"/>
    </xf>
    <xf numFmtId="0" fontId="8" fillId="21" borderId="27" xfId="4" applyFont="1" applyFill="1" applyBorder="1" applyAlignment="1">
      <alignment horizontal="center" vertical="center" wrapText="1"/>
    </xf>
    <xf numFmtId="0" fontId="8" fillId="21" borderId="38" xfId="4" applyFont="1" applyFill="1" applyBorder="1" applyAlignment="1">
      <alignment horizontal="center" vertical="center" wrapText="1"/>
    </xf>
    <xf numFmtId="0" fontId="8" fillId="21" borderId="39" xfId="4" applyFont="1" applyFill="1" applyBorder="1" applyAlignment="1">
      <alignment horizontal="center" vertical="center" wrapText="1"/>
    </xf>
    <xf numFmtId="0" fontId="8" fillId="21" borderId="65" xfId="4" applyFont="1" applyFill="1" applyBorder="1" applyAlignment="1">
      <alignment horizontal="center" vertical="center" wrapText="1"/>
    </xf>
    <xf numFmtId="0" fontId="10" fillId="23" borderId="19" xfId="5" applyFont="1" applyFill="1" applyBorder="1" applyAlignment="1">
      <alignment horizontal="center" vertical="center" wrapText="1"/>
    </xf>
    <xf numFmtId="0" fontId="10" fillId="23" borderId="20" xfId="5" applyFont="1" applyFill="1" applyBorder="1" applyAlignment="1">
      <alignment horizontal="center" vertical="center" wrapText="1"/>
    </xf>
    <xf numFmtId="0" fontId="7" fillId="26" borderId="21" xfId="4" applyFont="1" applyFill="1" applyBorder="1" applyAlignment="1">
      <alignment horizontal="center" vertical="center"/>
    </xf>
    <xf numFmtId="0" fontId="7" fillId="26" borderId="14" xfId="4" applyFont="1" applyFill="1" applyBorder="1" applyAlignment="1">
      <alignment horizontal="center" vertical="center"/>
    </xf>
    <xf numFmtId="0" fontId="8" fillId="22" borderId="33" xfId="4" applyFont="1" applyFill="1" applyBorder="1" applyAlignment="1">
      <alignment horizontal="center" vertical="center"/>
    </xf>
    <xf numFmtId="0" fontId="8" fillId="22" borderId="34" xfId="4" applyFont="1" applyFill="1" applyBorder="1" applyAlignment="1">
      <alignment horizontal="center" vertical="center"/>
    </xf>
    <xf numFmtId="0" fontId="8" fillId="22" borderId="37" xfId="4" applyFont="1" applyFill="1" applyBorder="1" applyAlignment="1">
      <alignment horizontal="center" vertical="center"/>
    </xf>
    <xf numFmtId="0" fontId="7" fillId="25" borderId="37" xfId="4" applyFont="1" applyFill="1" applyBorder="1" applyAlignment="1">
      <alignment horizontal="center" vertical="center"/>
    </xf>
    <xf numFmtId="0" fontId="8" fillId="22" borderId="19" xfId="4" applyFont="1" applyFill="1" applyBorder="1" applyAlignment="1">
      <alignment horizontal="center" vertical="center"/>
    </xf>
    <xf numFmtId="0" fontId="7" fillId="21" borderId="14" xfId="4" applyFont="1" applyFill="1" applyBorder="1" applyAlignment="1">
      <alignment horizontal="center" vertical="center"/>
    </xf>
    <xf numFmtId="0" fontId="26" fillId="7" borderId="19" xfId="3" applyFont="1" applyFill="1" applyBorder="1" applyAlignment="1">
      <alignment horizontal="center" vertical="center" wrapText="1"/>
    </xf>
    <xf numFmtId="0" fontId="26" fillId="7" borderId="20" xfId="3" applyFont="1" applyFill="1" applyBorder="1" applyAlignment="1">
      <alignment horizontal="center" vertical="center" wrapText="1"/>
    </xf>
    <xf numFmtId="0" fontId="30" fillId="23" borderId="19" xfId="3" applyFont="1" applyFill="1" applyBorder="1" applyAlignment="1">
      <alignment horizontal="center" vertical="center"/>
    </xf>
    <xf numFmtId="0" fontId="30" fillId="23" borderId="20" xfId="3" applyFont="1" applyFill="1" applyBorder="1" applyAlignment="1">
      <alignment horizontal="center" vertical="center"/>
    </xf>
    <xf numFmtId="0" fontId="30" fillId="23" borderId="33" xfId="3" applyFont="1" applyFill="1" applyBorder="1" applyAlignment="1">
      <alignment horizontal="center" vertical="center"/>
    </xf>
    <xf numFmtId="0" fontId="30" fillId="23" borderId="34" xfId="3" applyFont="1" applyFill="1" applyBorder="1" applyAlignment="1">
      <alignment horizontal="center" vertical="center"/>
    </xf>
    <xf numFmtId="0" fontId="10" fillId="18" borderId="51" xfId="3" applyFont="1" applyFill="1" applyBorder="1" applyAlignment="1">
      <alignment horizontal="center" vertical="center"/>
    </xf>
    <xf numFmtId="0" fontId="10" fillId="18" borderId="28" xfId="3" applyFont="1" applyFill="1" applyBorder="1" applyAlignment="1">
      <alignment horizontal="center" vertical="center"/>
    </xf>
    <xf numFmtId="0" fontId="10" fillId="18" borderId="25" xfId="3" applyFont="1" applyFill="1" applyBorder="1" applyAlignment="1">
      <alignment horizontal="center" vertical="center"/>
    </xf>
    <xf numFmtId="0" fontId="10" fillId="18" borderId="22" xfId="3" applyFont="1" applyFill="1" applyBorder="1" applyAlignment="1">
      <alignment horizontal="center" vertical="center"/>
    </xf>
    <xf numFmtId="0" fontId="30" fillId="18" borderId="36" xfId="3" applyFont="1" applyFill="1" applyBorder="1" applyAlignment="1">
      <alignment horizontal="center" vertical="center"/>
    </xf>
    <xf numFmtId="0" fontId="30" fillId="18" borderId="34" xfId="3" applyFont="1" applyFill="1" applyBorder="1" applyAlignment="1">
      <alignment horizontal="center" vertical="center"/>
    </xf>
    <xf numFmtId="0" fontId="7" fillId="29" borderId="19" xfId="5" applyFont="1" applyFill="1" applyBorder="1" applyAlignment="1">
      <alignment horizontal="center" vertical="center" wrapText="1"/>
    </xf>
    <xf numFmtId="0" fontId="7" fillId="29" borderId="20" xfId="5" applyFont="1" applyFill="1" applyBorder="1" applyAlignment="1">
      <alignment horizontal="center" vertical="center" wrapText="1"/>
    </xf>
    <xf numFmtId="0" fontId="30" fillId="11" borderId="39" xfId="3" applyFont="1" applyFill="1" applyBorder="1" applyAlignment="1">
      <alignment horizontal="center" vertical="center"/>
    </xf>
    <xf numFmtId="0" fontId="30" fillId="11" borderId="65" xfId="3" applyFont="1" applyFill="1" applyBorder="1" applyAlignment="1">
      <alignment horizontal="center" vertical="center"/>
    </xf>
    <xf numFmtId="0" fontId="10" fillId="27" borderId="45" xfId="3" applyFont="1" applyFill="1" applyBorder="1" applyAlignment="1">
      <alignment horizontal="center" vertical="center"/>
    </xf>
    <xf numFmtId="0" fontId="10" fillId="27" borderId="0" xfId="3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30" fillId="29" borderId="59" xfId="3" applyFont="1" applyFill="1" applyBorder="1" applyAlignment="1">
      <alignment horizontal="center" vertical="center"/>
    </xf>
    <xf numFmtId="0" fontId="30" fillId="29" borderId="62" xfId="3" applyFont="1" applyFill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7" fillId="29" borderId="56" xfId="5" applyFont="1" applyFill="1" applyBorder="1" applyAlignment="1">
      <alignment horizontal="center" vertical="center" wrapText="1"/>
    </xf>
    <xf numFmtId="0" fontId="7" fillId="29" borderId="23" xfId="5" applyFont="1" applyFill="1" applyBorder="1" applyAlignment="1">
      <alignment horizontal="center" vertical="center" wrapText="1"/>
    </xf>
    <xf numFmtId="0" fontId="26" fillId="7" borderId="59" xfId="5" applyFont="1" applyFill="1" applyBorder="1" applyAlignment="1">
      <alignment horizontal="center" vertical="center" wrapText="1"/>
    </xf>
    <xf numFmtId="0" fontId="40" fillId="0" borderId="62" xfId="0" applyFont="1" applyBorder="1" applyAlignment="1">
      <alignment vertical="center"/>
    </xf>
    <xf numFmtId="0" fontId="40" fillId="0" borderId="73" xfId="0" applyFont="1" applyBorder="1" applyAlignment="1">
      <alignment vertical="center"/>
    </xf>
    <xf numFmtId="0" fontId="7" fillId="25" borderId="21" xfId="4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3" fillId="27" borderId="24" xfId="0" applyFont="1" applyFill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30" fillId="27" borderId="38" xfId="3" applyFont="1" applyFill="1" applyBorder="1" applyAlignment="1">
      <alignment horizontal="center" vertical="center" wrapText="1"/>
    </xf>
    <xf numFmtId="0" fontId="30" fillId="27" borderId="39" xfId="3" applyFont="1" applyFill="1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0" fontId="0" fillId="0" borderId="65" xfId="0" applyBorder="1" applyAlignment="1">
      <alignment vertical="center" wrapText="1"/>
    </xf>
    <xf numFmtId="0" fontId="37" fillId="0" borderId="19" xfId="0" applyNumberFormat="1" applyFont="1" applyFill="1" applyBorder="1" applyAlignment="1">
      <alignment horizontal="center" vertical="center"/>
    </xf>
    <xf numFmtId="0" fontId="37" fillId="0" borderId="33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0" fontId="7" fillId="0" borderId="19" xfId="4" applyFont="1" applyFill="1" applyBorder="1" applyAlignment="1">
      <alignment horizontal="center" vertical="center"/>
    </xf>
    <xf numFmtId="0" fontId="7" fillId="0" borderId="20" xfId="4" applyFont="1" applyFill="1" applyBorder="1" applyAlignment="1">
      <alignment horizontal="center" vertical="center"/>
    </xf>
    <xf numFmtId="0" fontId="7" fillId="0" borderId="21" xfId="4" applyFont="1" applyFill="1" applyBorder="1" applyAlignment="1">
      <alignment horizontal="center" vertical="center"/>
    </xf>
    <xf numFmtId="0" fontId="7" fillId="0" borderId="19" xfId="4" applyFont="1" applyFill="1" applyBorder="1" applyAlignment="1">
      <alignment horizontal="center" vertical="center" wrapText="1"/>
    </xf>
    <xf numFmtId="0" fontId="7" fillId="0" borderId="21" xfId="4" applyFont="1" applyFill="1" applyBorder="1" applyAlignment="1">
      <alignment horizontal="center" vertical="center" wrapText="1"/>
    </xf>
    <xf numFmtId="0" fontId="8" fillId="4" borderId="25" xfId="3" applyFont="1" applyBorder="1" applyAlignment="1">
      <alignment horizontal="center" vertical="center" wrapText="1"/>
    </xf>
    <xf numFmtId="0" fontId="8" fillId="4" borderId="22" xfId="3" applyFont="1" applyBorder="1" applyAlignment="1">
      <alignment horizontal="center" vertical="center" wrapText="1"/>
    </xf>
    <xf numFmtId="0" fontId="8" fillId="4" borderId="39" xfId="3" applyFont="1" applyBorder="1" applyAlignment="1">
      <alignment horizontal="center" vertical="center" wrapText="1"/>
    </xf>
    <xf numFmtId="0" fontId="8" fillId="4" borderId="36" xfId="3" applyFont="1" applyBorder="1" applyAlignment="1">
      <alignment horizontal="center" vertical="center" wrapText="1"/>
    </xf>
    <xf numFmtId="0" fontId="8" fillId="7" borderId="25" xfId="3" applyFont="1" applyFill="1" applyBorder="1" applyAlignment="1">
      <alignment horizontal="center" vertical="center" wrapText="1"/>
    </xf>
    <xf numFmtId="0" fontId="8" fillId="7" borderId="22" xfId="3" applyFont="1" applyFill="1" applyBorder="1" applyAlignment="1">
      <alignment horizontal="center" vertical="center" wrapText="1"/>
    </xf>
    <xf numFmtId="0" fontId="21" fillId="10" borderId="30" xfId="4" applyFont="1" applyFill="1" applyBorder="1" applyAlignment="1">
      <alignment horizontal="center" vertical="center" wrapText="1"/>
    </xf>
    <xf numFmtId="0" fontId="21" fillId="10" borderId="17" xfId="4" applyFont="1" applyFill="1" applyBorder="1" applyAlignment="1">
      <alignment horizontal="center" vertical="center" wrapText="1"/>
    </xf>
    <xf numFmtId="0" fontId="21" fillId="10" borderId="18" xfId="4" applyFont="1" applyFill="1" applyBorder="1" applyAlignment="1">
      <alignment horizontal="center" vertical="center" wrapText="1"/>
    </xf>
    <xf numFmtId="0" fontId="7" fillId="7" borderId="25" xfId="5" applyFont="1" applyFill="1" applyBorder="1" applyAlignment="1">
      <alignment horizontal="center" vertical="center" wrapText="1"/>
    </xf>
    <xf numFmtId="0" fontId="7" fillId="7" borderId="22" xfId="5" applyFont="1" applyFill="1" applyBorder="1" applyAlignment="1">
      <alignment horizontal="center" vertical="center" wrapText="1"/>
    </xf>
    <xf numFmtId="0" fontId="8" fillId="7" borderId="25" xfId="1" applyFont="1" applyFill="1" applyBorder="1" applyAlignment="1">
      <alignment horizontal="center" vertical="center" wrapText="1"/>
    </xf>
    <xf numFmtId="0" fontId="8" fillId="7" borderId="22" xfId="1" applyFont="1" applyFill="1" applyBorder="1" applyAlignment="1">
      <alignment horizontal="center" vertical="center" wrapText="1"/>
    </xf>
    <xf numFmtId="0" fontId="9" fillId="0" borderId="25" xfId="5" applyFont="1" applyFill="1" applyBorder="1" applyAlignment="1">
      <alignment horizontal="center" vertical="center" wrapText="1"/>
    </xf>
    <xf numFmtId="0" fontId="9" fillId="0" borderId="22" xfId="5" applyFont="1" applyFill="1" applyBorder="1" applyAlignment="1">
      <alignment horizontal="center" vertical="center" wrapText="1"/>
    </xf>
    <xf numFmtId="0" fontId="7" fillId="9" borderId="43" xfId="4" applyFont="1" applyFill="1" applyBorder="1" applyAlignment="1">
      <alignment horizontal="center" vertical="center"/>
    </xf>
    <xf numFmtId="0" fontId="7" fillId="9" borderId="54" xfId="4" applyFont="1" applyFill="1" applyBorder="1" applyAlignment="1">
      <alignment horizontal="center" vertical="center"/>
    </xf>
    <xf numFmtId="0" fontId="7" fillId="9" borderId="48" xfId="4" applyFont="1" applyFill="1" applyBorder="1" applyAlignment="1">
      <alignment horizontal="center" vertical="center"/>
    </xf>
    <xf numFmtId="0" fontId="7" fillId="9" borderId="58" xfId="4" applyFont="1" applyFill="1" applyBorder="1" applyAlignment="1">
      <alignment horizontal="center" vertical="center"/>
    </xf>
    <xf numFmtId="0" fontId="7" fillId="0" borderId="50" xfId="5" applyFont="1" applyFill="1" applyBorder="1" applyAlignment="1">
      <alignment horizontal="center" vertical="center" wrapText="1"/>
    </xf>
    <xf numFmtId="0" fontId="7" fillId="0" borderId="12" xfId="5" applyFont="1" applyFill="1" applyBorder="1" applyAlignment="1">
      <alignment horizontal="center" vertical="center" wrapText="1"/>
    </xf>
    <xf numFmtId="0" fontId="8" fillId="6" borderId="24" xfId="3" applyFont="1" applyFill="1" applyBorder="1" applyAlignment="1">
      <alignment horizontal="center" vertical="center" wrapText="1"/>
    </xf>
    <xf numFmtId="0" fontId="8" fillId="6" borderId="25" xfId="3" applyFont="1" applyFill="1" applyBorder="1" applyAlignment="1">
      <alignment horizontal="center" vertical="center" wrapText="1"/>
    </xf>
    <xf numFmtId="0" fontId="8" fillId="6" borderId="22" xfId="3" applyFont="1" applyFill="1" applyBorder="1" applyAlignment="1">
      <alignment horizontal="center" vertical="center" wrapText="1"/>
    </xf>
    <xf numFmtId="0" fontId="8" fillId="6" borderId="38" xfId="3" applyFont="1" applyFill="1" applyBorder="1" applyAlignment="1">
      <alignment horizontal="center" vertical="center"/>
    </xf>
    <xf numFmtId="0" fontId="8" fillId="6" borderId="39" xfId="3" applyFont="1" applyFill="1" applyBorder="1" applyAlignment="1">
      <alignment horizontal="center" vertical="center"/>
    </xf>
    <xf numFmtId="0" fontId="8" fillId="6" borderId="36" xfId="3" applyFont="1" applyFill="1" applyBorder="1" applyAlignment="1">
      <alignment horizontal="center" vertical="center"/>
    </xf>
    <xf numFmtId="0" fontId="7" fillId="9" borderId="51" xfId="4" applyFont="1" applyFill="1" applyBorder="1" applyAlignment="1">
      <alignment horizontal="center" vertical="center"/>
    </xf>
    <xf numFmtId="0" fontId="7" fillId="9" borderId="28" xfId="4" applyFont="1" applyFill="1" applyBorder="1" applyAlignment="1">
      <alignment horizontal="center" vertical="center"/>
    </xf>
    <xf numFmtId="0" fontId="17" fillId="7" borderId="24" xfId="2" applyFont="1" applyFill="1" applyBorder="1" applyAlignment="1">
      <alignment horizontal="center" vertical="center" wrapText="1"/>
    </xf>
    <xf numFmtId="0" fontId="17" fillId="7" borderId="22" xfId="2" applyFont="1" applyFill="1" applyBorder="1" applyAlignment="1">
      <alignment horizontal="center" vertical="center" wrapText="1"/>
    </xf>
    <xf numFmtId="0" fontId="7" fillId="6" borderId="52" xfId="4" applyFont="1" applyFill="1" applyBorder="1" applyAlignment="1">
      <alignment horizontal="center" vertical="center"/>
    </xf>
    <xf numFmtId="0" fontId="7" fillId="6" borderId="53" xfId="4" applyFont="1" applyFill="1" applyBorder="1" applyAlignment="1">
      <alignment horizontal="center" vertical="center"/>
    </xf>
    <xf numFmtId="0" fontId="7" fillId="6" borderId="7" xfId="4" applyFont="1" applyFill="1" applyBorder="1" applyAlignment="1">
      <alignment horizontal="center" vertical="center"/>
    </xf>
    <xf numFmtId="0" fontId="7" fillId="6" borderId="25" xfId="5" applyFont="1" applyFill="1" applyBorder="1" applyAlignment="1">
      <alignment horizontal="center" vertical="center" wrapText="1"/>
    </xf>
    <xf numFmtId="0" fontId="7" fillId="6" borderId="22" xfId="5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3" fillId="5" borderId="11" xfId="0" applyFont="1" applyFill="1" applyBorder="1" applyAlignment="1">
      <alignment horizontal="center" vertical="center"/>
    </xf>
    <xf numFmtId="0" fontId="23" fillId="5" borderId="61" xfId="0" applyFont="1" applyFill="1" applyBorder="1" applyAlignment="1">
      <alignment horizontal="center" vertical="center"/>
    </xf>
    <xf numFmtId="0" fontId="23" fillId="5" borderId="42" xfId="0" applyFont="1" applyFill="1" applyBorder="1" applyAlignment="1">
      <alignment horizontal="center"/>
    </xf>
    <xf numFmtId="0" fontId="23" fillId="5" borderId="43" xfId="0" applyFont="1" applyFill="1" applyBorder="1" applyAlignment="1">
      <alignment horizontal="center"/>
    </xf>
    <xf numFmtId="0" fontId="23" fillId="5" borderId="44" xfId="0" applyFont="1" applyFill="1" applyBorder="1" applyAlignment="1">
      <alignment horizontal="center"/>
    </xf>
    <xf numFmtId="0" fontId="23" fillId="5" borderId="9" xfId="0" applyFont="1" applyFill="1" applyBorder="1" applyAlignment="1">
      <alignment horizontal="center" vertical="center" wrapText="1"/>
    </xf>
    <xf numFmtId="0" fontId="23" fillId="5" borderId="60" xfId="0" applyFont="1" applyFill="1" applyBorder="1" applyAlignment="1">
      <alignment horizontal="center" vertical="center" wrapText="1"/>
    </xf>
    <xf numFmtId="0" fontId="23" fillId="5" borderId="10" xfId="0" applyFont="1" applyFill="1" applyBorder="1" applyAlignment="1">
      <alignment horizontal="center"/>
    </xf>
    <xf numFmtId="0" fontId="23" fillId="5" borderId="10" xfId="0" applyFont="1" applyFill="1" applyBorder="1" applyAlignment="1">
      <alignment horizontal="center" vertical="center"/>
    </xf>
    <xf numFmtId="0" fontId="23" fillId="5" borderId="41" xfId="0" applyFont="1" applyFill="1" applyBorder="1" applyAlignment="1">
      <alignment horizontal="center" vertical="center"/>
    </xf>
  </cellXfs>
  <cellStyles count="7">
    <cellStyle name="İyi" xfId="1" builtinId="26"/>
    <cellStyle name="Kötü" xfId="2" builtinId="27"/>
    <cellStyle name="Normal" xfId="0" builtinId="0"/>
    <cellStyle name="Normal 2" xfId="4"/>
    <cellStyle name="Normal 2 2" xfId="5"/>
    <cellStyle name="Nötr" xfId="3" builtinId="28"/>
    <cellStyle name="Virgül" xfId="6" builtinId="3"/>
  </cellStyles>
  <dxfs count="10">
    <dxf>
      <font>
        <b/>
        <i/>
        <color rgb="FFFF0000"/>
      </font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rgb="FFFF0000"/>
      </font>
      <fill>
        <patternFill>
          <bgColor theme="5" tint="0.59996337778862885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CCFF"/>
      <color rgb="FFFF99FF"/>
      <color rgb="FFFFCCFF"/>
      <color rgb="FF99FF99"/>
      <color rgb="FFCCFFCC"/>
      <color rgb="FF66FF66"/>
      <color rgb="FFC6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5"/>
  <sheetViews>
    <sheetView topLeftCell="A10" zoomScaleNormal="100" workbookViewId="0">
      <selection activeCell="A63" sqref="A63"/>
    </sheetView>
  </sheetViews>
  <sheetFormatPr defaultColWidth="9.140625" defaultRowHeight="15" x14ac:dyDescent="0.25"/>
  <cols>
    <col min="1" max="1" width="43.5703125" style="326" bestFit="1" customWidth="1"/>
    <col min="2" max="2" width="20.7109375" style="326" bestFit="1" customWidth="1"/>
    <col min="3" max="3" width="36" style="326" bestFit="1" customWidth="1"/>
    <col min="4" max="4" width="20.42578125" style="326" customWidth="1"/>
    <col min="5" max="5" width="39.42578125" style="326" bestFit="1" customWidth="1"/>
    <col min="6" max="6" width="18.28515625" style="326" bestFit="1" customWidth="1"/>
    <col min="7" max="7" width="39.42578125" style="326" bestFit="1" customWidth="1"/>
    <col min="8" max="8" width="15" style="326" bestFit="1" customWidth="1"/>
    <col min="9" max="9" width="12.85546875" style="326" bestFit="1" customWidth="1"/>
    <col min="10" max="16384" width="9.140625" style="326"/>
  </cols>
  <sheetData>
    <row r="1" spans="1:4" ht="23.25" x14ac:dyDescent="0.25">
      <c r="A1" s="789" t="s">
        <v>194</v>
      </c>
      <c r="B1" s="790"/>
      <c r="C1" s="790"/>
      <c r="D1" s="791"/>
    </row>
    <row r="2" spans="1:4" x14ac:dyDescent="0.25">
      <c r="A2" s="332" t="s">
        <v>7</v>
      </c>
      <c r="B2" s="329" t="s">
        <v>5</v>
      </c>
      <c r="C2" s="329" t="s">
        <v>195</v>
      </c>
      <c r="D2" s="333" t="s">
        <v>5</v>
      </c>
    </row>
    <row r="3" spans="1:4" x14ac:dyDescent="0.25">
      <c r="A3" s="334" t="s">
        <v>115</v>
      </c>
      <c r="B3" s="330" t="s">
        <v>240</v>
      </c>
      <c r="C3" s="330" t="s">
        <v>115</v>
      </c>
      <c r="D3" s="335" t="s">
        <v>240</v>
      </c>
    </row>
    <row r="4" spans="1:4" x14ac:dyDescent="0.25">
      <c r="A4" s="334" t="s">
        <v>110</v>
      </c>
      <c r="B4" s="330" t="s">
        <v>239</v>
      </c>
      <c r="C4" s="330" t="s">
        <v>110</v>
      </c>
      <c r="D4" s="335" t="s">
        <v>239</v>
      </c>
    </row>
    <row r="5" spans="1:4" x14ac:dyDescent="0.25">
      <c r="A5" s="334" t="s">
        <v>111</v>
      </c>
      <c r="B5" s="330" t="s">
        <v>239</v>
      </c>
      <c r="C5" s="330" t="s">
        <v>111</v>
      </c>
      <c r="D5" s="335" t="s">
        <v>239</v>
      </c>
    </row>
    <row r="6" spans="1:4" x14ac:dyDescent="0.25">
      <c r="A6" s="334" t="s">
        <v>112</v>
      </c>
      <c r="B6" s="330" t="s">
        <v>239</v>
      </c>
      <c r="C6" s="330" t="s">
        <v>112</v>
      </c>
      <c r="D6" s="335" t="s">
        <v>239</v>
      </c>
    </row>
    <row r="7" spans="1:4" x14ac:dyDescent="0.25">
      <c r="A7" s="334" t="s">
        <v>230</v>
      </c>
      <c r="B7" s="330" t="s">
        <v>239</v>
      </c>
      <c r="C7" s="330" t="s">
        <v>230</v>
      </c>
      <c r="D7" s="335" t="s">
        <v>239</v>
      </c>
    </row>
    <row r="8" spans="1:4" x14ac:dyDescent="0.25">
      <c r="A8" s="334" t="s">
        <v>231</v>
      </c>
      <c r="B8" s="330" t="s">
        <v>239</v>
      </c>
      <c r="C8" s="330" t="s">
        <v>231</v>
      </c>
      <c r="D8" s="335" t="s">
        <v>239</v>
      </c>
    </row>
    <row r="9" spans="1:4" x14ac:dyDescent="0.25">
      <c r="A9" s="334" t="s">
        <v>232</v>
      </c>
      <c r="B9" s="330" t="s">
        <v>239</v>
      </c>
      <c r="C9" s="330" t="s">
        <v>232</v>
      </c>
      <c r="D9" s="335" t="s">
        <v>239</v>
      </c>
    </row>
    <row r="10" spans="1:4" x14ac:dyDescent="0.25">
      <c r="A10" s="334" t="s">
        <v>113</v>
      </c>
      <c r="B10" s="330" t="s">
        <v>241</v>
      </c>
      <c r="C10" s="330" t="s">
        <v>113</v>
      </c>
      <c r="D10" s="335" t="s">
        <v>241</v>
      </c>
    </row>
    <row r="11" spans="1:4" x14ac:dyDescent="0.25">
      <c r="A11" s="334" t="s">
        <v>114</v>
      </c>
      <c r="B11" s="330" t="s">
        <v>241</v>
      </c>
      <c r="C11" s="330" t="s">
        <v>114</v>
      </c>
      <c r="D11" s="335" t="s">
        <v>241</v>
      </c>
    </row>
    <row r="12" spans="1:4" x14ac:dyDescent="0.25">
      <c r="A12" s="334" t="s">
        <v>116</v>
      </c>
      <c r="B12" s="330" t="s">
        <v>241</v>
      </c>
      <c r="C12" s="330" t="s">
        <v>116</v>
      </c>
      <c r="D12" s="335" t="s">
        <v>241</v>
      </c>
    </row>
    <row r="13" spans="1:4" x14ac:dyDescent="0.25">
      <c r="A13" s="334" t="s">
        <v>233</v>
      </c>
      <c r="B13" s="330" t="s">
        <v>241</v>
      </c>
      <c r="C13" s="330" t="s">
        <v>233</v>
      </c>
      <c r="D13" s="335" t="s">
        <v>241</v>
      </c>
    </row>
    <row r="14" spans="1:4" x14ac:dyDescent="0.25">
      <c r="A14" s="334" t="s">
        <v>234</v>
      </c>
      <c r="B14" s="330" t="s">
        <v>241</v>
      </c>
      <c r="C14" s="330" t="s">
        <v>234</v>
      </c>
      <c r="D14" s="335" t="s">
        <v>241</v>
      </c>
    </row>
    <row r="15" spans="1:4" x14ac:dyDescent="0.25">
      <c r="A15" s="334" t="s">
        <v>235</v>
      </c>
      <c r="B15" s="330" t="s">
        <v>241</v>
      </c>
      <c r="C15" s="330" t="s">
        <v>235</v>
      </c>
      <c r="D15" s="335" t="s">
        <v>241</v>
      </c>
    </row>
    <row r="16" spans="1:4" x14ac:dyDescent="0.25">
      <c r="A16" s="334" t="s">
        <v>172</v>
      </c>
      <c r="B16" s="330" t="s">
        <v>28</v>
      </c>
      <c r="C16" s="330" t="s">
        <v>172</v>
      </c>
      <c r="D16" s="335" t="s">
        <v>28</v>
      </c>
    </row>
    <row r="17" spans="1:5" x14ac:dyDescent="0.25">
      <c r="A17" s="334" t="s">
        <v>236</v>
      </c>
      <c r="B17" s="331" t="s">
        <v>193</v>
      </c>
      <c r="C17" s="330" t="s">
        <v>236</v>
      </c>
      <c r="D17" s="335" t="s">
        <v>9</v>
      </c>
    </row>
    <row r="18" spans="1:5" x14ac:dyDescent="0.25">
      <c r="A18" s="334" t="s">
        <v>237</v>
      </c>
      <c r="B18" s="335" t="s">
        <v>10</v>
      </c>
      <c r="C18" s="330" t="s">
        <v>237</v>
      </c>
      <c r="D18" s="335" t="s">
        <v>10</v>
      </c>
    </row>
    <row r="19" spans="1:5" x14ac:dyDescent="0.25">
      <c r="A19" s="334" t="s">
        <v>238</v>
      </c>
      <c r="B19" s="331" t="s">
        <v>193</v>
      </c>
      <c r="C19" s="330" t="s">
        <v>238</v>
      </c>
      <c r="D19" s="331" t="s">
        <v>193</v>
      </c>
    </row>
    <row r="20" spans="1:5" ht="15.75" thickBot="1" x14ac:dyDescent="0.3">
      <c r="A20" s="336" t="s">
        <v>242</v>
      </c>
      <c r="B20" s="337" t="s">
        <v>9</v>
      </c>
      <c r="C20" s="336" t="s">
        <v>243</v>
      </c>
      <c r="D20" s="338" t="s">
        <v>9</v>
      </c>
    </row>
    <row r="21" spans="1:5" ht="21" x14ac:dyDescent="0.25">
      <c r="A21" s="792"/>
      <c r="B21" s="793"/>
      <c r="C21" s="793"/>
      <c r="D21" s="794"/>
    </row>
    <row r="22" spans="1:5" ht="18.75" x14ac:dyDescent="0.25">
      <c r="A22" s="374" t="s">
        <v>7</v>
      </c>
      <c r="B22" s="375" t="s">
        <v>5</v>
      </c>
      <c r="C22" s="375" t="s">
        <v>195</v>
      </c>
      <c r="D22" s="376" t="s">
        <v>5</v>
      </c>
      <c r="E22" s="377"/>
    </row>
    <row r="23" spans="1:5" ht="18.75" x14ac:dyDescent="0.25">
      <c r="A23" s="378" t="s">
        <v>117</v>
      </c>
      <c r="B23" s="379" t="s">
        <v>199</v>
      </c>
      <c r="C23" s="379" t="s">
        <v>117</v>
      </c>
      <c r="D23" s="380" t="s">
        <v>199</v>
      </c>
      <c r="E23" s="377"/>
    </row>
    <row r="24" spans="1:5" ht="18.75" x14ac:dyDescent="0.25">
      <c r="A24" s="378" t="s">
        <v>201</v>
      </c>
      <c r="B24" s="379" t="s">
        <v>12</v>
      </c>
      <c r="C24" s="379" t="s">
        <v>201</v>
      </c>
      <c r="D24" s="379" t="s">
        <v>12</v>
      </c>
      <c r="E24" s="377"/>
    </row>
    <row r="25" spans="1:5" ht="18.75" x14ac:dyDescent="0.25">
      <c r="A25" s="378" t="s">
        <v>202</v>
      </c>
      <c r="B25" s="379" t="s">
        <v>12</v>
      </c>
      <c r="C25" s="379" t="s">
        <v>202</v>
      </c>
      <c r="D25" s="380" t="s">
        <v>12</v>
      </c>
      <c r="E25" s="377"/>
    </row>
    <row r="26" spans="1:5" ht="18.75" x14ac:dyDescent="0.25">
      <c r="A26" s="378" t="s">
        <v>203</v>
      </c>
      <c r="B26" s="379" t="s">
        <v>25</v>
      </c>
      <c r="C26" s="379" t="s">
        <v>203</v>
      </c>
      <c r="D26" s="379" t="s">
        <v>25</v>
      </c>
      <c r="E26" s="377"/>
    </row>
    <row r="27" spans="1:5" ht="18.75" x14ac:dyDescent="0.25">
      <c r="A27" s="378" t="s">
        <v>204</v>
      </c>
      <c r="B27" s="379" t="s">
        <v>13</v>
      </c>
      <c r="C27" s="379" t="s">
        <v>204</v>
      </c>
      <c r="D27" s="380" t="s">
        <v>13</v>
      </c>
      <c r="E27" s="377"/>
    </row>
    <row r="28" spans="1:5" ht="18.75" x14ac:dyDescent="0.25">
      <c r="A28" s="378" t="s">
        <v>205</v>
      </c>
      <c r="B28" s="379" t="s">
        <v>13</v>
      </c>
      <c r="C28" s="379" t="s">
        <v>205</v>
      </c>
      <c r="D28" s="380" t="s">
        <v>13</v>
      </c>
      <c r="E28" s="377"/>
    </row>
    <row r="29" spans="1:5" ht="18.75" x14ac:dyDescent="0.25">
      <c r="A29" s="378" t="s">
        <v>200</v>
      </c>
      <c r="B29" s="379" t="s">
        <v>118</v>
      </c>
      <c r="C29" s="379" t="s">
        <v>200</v>
      </c>
      <c r="D29" s="380" t="s">
        <v>118</v>
      </c>
      <c r="E29" s="377"/>
    </row>
    <row r="30" spans="1:5" ht="18.75" x14ac:dyDescent="0.25">
      <c r="A30" s="378" t="s">
        <v>244</v>
      </c>
      <c r="B30" s="379" t="s">
        <v>118</v>
      </c>
      <c r="C30" s="378" t="s">
        <v>244</v>
      </c>
      <c r="D30" s="379" t="s">
        <v>118</v>
      </c>
      <c r="E30" s="377"/>
    </row>
    <row r="31" spans="1:5" ht="18.75" x14ac:dyDescent="0.25">
      <c r="A31" s="378" t="s">
        <v>206</v>
      </c>
      <c r="B31" s="379"/>
      <c r="C31" s="379" t="s">
        <v>206</v>
      </c>
      <c r="D31" s="380" t="s">
        <v>56</v>
      </c>
      <c r="E31" s="377"/>
    </row>
    <row r="32" spans="1:5" ht="18.75" x14ac:dyDescent="0.25">
      <c r="A32" s="378" t="s">
        <v>207</v>
      </c>
      <c r="B32" s="379"/>
      <c r="C32" s="379" t="s">
        <v>207</v>
      </c>
      <c r="D32" s="380" t="s">
        <v>56</v>
      </c>
      <c r="E32" s="377"/>
    </row>
    <row r="33" spans="1:5" ht="18.75" x14ac:dyDescent="0.25">
      <c r="A33" s="378" t="s">
        <v>208</v>
      </c>
      <c r="B33" s="379" t="s">
        <v>16</v>
      </c>
      <c r="C33" s="379" t="s">
        <v>208</v>
      </c>
      <c r="D33" s="380" t="s">
        <v>16</v>
      </c>
      <c r="E33" s="377"/>
    </row>
    <row r="34" spans="1:5" ht="18.75" x14ac:dyDescent="0.25">
      <c r="A34" s="378" t="s">
        <v>209</v>
      </c>
      <c r="B34" s="379" t="s">
        <v>191</v>
      </c>
      <c r="C34" s="379" t="s">
        <v>209</v>
      </c>
      <c r="D34" s="380" t="s">
        <v>55</v>
      </c>
      <c r="E34" s="377"/>
    </row>
    <row r="35" spans="1:5" ht="18.75" x14ac:dyDescent="0.25">
      <c r="A35" s="378" t="s">
        <v>210</v>
      </c>
      <c r="B35" s="379" t="s">
        <v>18</v>
      </c>
      <c r="C35" s="379" t="s">
        <v>210</v>
      </c>
      <c r="D35" s="380" t="s">
        <v>18</v>
      </c>
      <c r="E35" s="377"/>
    </row>
    <row r="36" spans="1:5" ht="18.75" x14ac:dyDescent="0.25">
      <c r="A36" s="378" t="s">
        <v>211</v>
      </c>
      <c r="B36" s="379" t="s">
        <v>191</v>
      </c>
      <c r="C36" s="379" t="s">
        <v>211</v>
      </c>
      <c r="D36" s="380" t="s">
        <v>55</v>
      </c>
      <c r="E36" s="377"/>
    </row>
    <row r="37" spans="1:5" ht="18.75" x14ac:dyDescent="0.25">
      <c r="A37" s="378" t="s">
        <v>212</v>
      </c>
      <c r="B37" s="379" t="s">
        <v>19</v>
      </c>
      <c r="C37" s="379" t="s">
        <v>212</v>
      </c>
      <c r="D37" s="380" t="s">
        <v>19</v>
      </c>
      <c r="E37" s="377"/>
    </row>
    <row r="38" spans="1:5" ht="18.75" x14ac:dyDescent="0.25">
      <c r="A38" s="378" t="s">
        <v>213</v>
      </c>
      <c r="B38" s="379" t="s">
        <v>19</v>
      </c>
      <c r="C38" s="379" t="s">
        <v>213</v>
      </c>
      <c r="D38" s="380" t="s">
        <v>19</v>
      </c>
      <c r="E38" s="377"/>
    </row>
    <row r="39" spans="1:5" ht="19.5" thickBot="1" x14ac:dyDescent="0.3">
      <c r="A39" s="381" t="s">
        <v>214</v>
      </c>
      <c r="B39" s="379" t="s">
        <v>28</v>
      </c>
      <c r="C39" s="382" t="s">
        <v>214</v>
      </c>
      <c r="D39" s="379" t="s">
        <v>28</v>
      </c>
      <c r="E39" s="377"/>
    </row>
    <row r="40" spans="1:5" ht="18.75" x14ac:dyDescent="0.25">
      <c r="A40" s="795" t="s">
        <v>196</v>
      </c>
      <c r="B40" s="796"/>
      <c r="C40" s="796"/>
      <c r="D40" s="797"/>
      <c r="E40" s="377"/>
    </row>
    <row r="41" spans="1:5" ht="18.75" x14ac:dyDescent="0.25">
      <c r="A41" s="374" t="s">
        <v>7</v>
      </c>
      <c r="B41" s="375" t="s">
        <v>5</v>
      </c>
      <c r="C41" s="375" t="s">
        <v>195</v>
      </c>
      <c r="D41" s="376" t="s">
        <v>5</v>
      </c>
      <c r="E41" s="377"/>
    </row>
    <row r="42" spans="1:5" ht="18.75" x14ac:dyDescent="0.25">
      <c r="A42" s="378" t="s">
        <v>215</v>
      </c>
      <c r="B42" s="379" t="s">
        <v>247</v>
      </c>
      <c r="C42" s="379" t="s">
        <v>215</v>
      </c>
      <c r="D42" s="379" t="s">
        <v>247</v>
      </c>
      <c r="E42" s="377"/>
    </row>
    <row r="43" spans="1:5" ht="18.75" x14ac:dyDescent="0.25">
      <c r="A43" s="378" t="s">
        <v>216</v>
      </c>
      <c r="B43" s="379" t="s">
        <v>247</v>
      </c>
      <c r="C43" s="379" t="s">
        <v>216</v>
      </c>
      <c r="D43" s="380" t="s">
        <v>55</v>
      </c>
      <c r="E43" s="377"/>
    </row>
    <row r="44" spans="1:5" ht="18.75" x14ac:dyDescent="0.25">
      <c r="A44" s="378" t="s">
        <v>217</v>
      </c>
      <c r="B44" s="379" t="s">
        <v>18</v>
      </c>
      <c r="C44" s="379" t="s">
        <v>217</v>
      </c>
      <c r="D44" s="380" t="s">
        <v>18</v>
      </c>
      <c r="E44" s="377"/>
    </row>
    <row r="45" spans="1:5" ht="18.75" x14ac:dyDescent="0.25">
      <c r="A45" s="378" t="s">
        <v>218</v>
      </c>
      <c r="B45" s="379" t="s">
        <v>21</v>
      </c>
      <c r="C45" s="379" t="s">
        <v>218</v>
      </c>
      <c r="D45" s="380" t="s">
        <v>21</v>
      </c>
      <c r="E45" s="377"/>
    </row>
    <row r="46" spans="1:5" ht="18.75" x14ac:dyDescent="0.25">
      <c r="A46" s="378" t="s">
        <v>219</v>
      </c>
      <c r="B46" s="379" t="s">
        <v>21</v>
      </c>
      <c r="C46" s="379" t="s">
        <v>219</v>
      </c>
      <c r="D46" s="380" t="s">
        <v>21</v>
      </c>
      <c r="E46" s="377"/>
    </row>
    <row r="47" spans="1:5" ht="18.75" x14ac:dyDescent="0.25">
      <c r="A47" s="378" t="s">
        <v>220</v>
      </c>
      <c r="B47" s="379" t="s">
        <v>22</v>
      </c>
      <c r="C47" s="379" t="s">
        <v>220</v>
      </c>
      <c r="D47" s="380" t="s">
        <v>22</v>
      </c>
      <c r="E47" s="377"/>
    </row>
    <row r="48" spans="1:5" ht="18.75" x14ac:dyDescent="0.25">
      <c r="A48" s="378" t="s">
        <v>221</v>
      </c>
      <c r="B48" s="379" t="s">
        <v>23</v>
      </c>
      <c r="C48" s="379" t="s">
        <v>221</v>
      </c>
      <c r="D48" s="380" t="s">
        <v>23</v>
      </c>
      <c r="E48" s="377"/>
    </row>
    <row r="49" spans="1:5" ht="18.75" x14ac:dyDescent="0.25">
      <c r="A49" s="378" t="s">
        <v>222</v>
      </c>
      <c r="B49" s="379" t="s">
        <v>23</v>
      </c>
      <c r="C49" s="379" t="s">
        <v>222</v>
      </c>
      <c r="D49" s="380" t="s">
        <v>23</v>
      </c>
      <c r="E49" s="377"/>
    </row>
    <row r="50" spans="1:5" ht="18.75" x14ac:dyDescent="0.25">
      <c r="A50" s="378" t="s">
        <v>223</v>
      </c>
      <c r="B50" s="379" t="s">
        <v>24</v>
      </c>
      <c r="C50" s="379" t="s">
        <v>223</v>
      </c>
      <c r="D50" s="380" t="s">
        <v>24</v>
      </c>
      <c r="E50" s="377"/>
    </row>
    <row r="51" spans="1:5" ht="18.75" x14ac:dyDescent="0.25">
      <c r="A51" s="378" t="s">
        <v>245</v>
      </c>
      <c r="B51" s="379" t="s">
        <v>24</v>
      </c>
      <c r="C51" s="379" t="s">
        <v>245</v>
      </c>
      <c r="D51" s="380" t="s">
        <v>24</v>
      </c>
      <c r="E51" s="377"/>
    </row>
    <row r="52" spans="1:5" ht="18.75" x14ac:dyDescent="0.25">
      <c r="A52" s="378" t="s">
        <v>224</v>
      </c>
      <c r="B52" s="379" t="s">
        <v>25</v>
      </c>
      <c r="C52" s="379" t="s">
        <v>224</v>
      </c>
      <c r="D52" s="379" t="s">
        <v>25</v>
      </c>
      <c r="E52" s="377"/>
    </row>
    <row r="53" spans="1:5" ht="18.75" x14ac:dyDescent="0.25">
      <c r="A53" s="378" t="s">
        <v>225</v>
      </c>
      <c r="B53" s="379" t="s">
        <v>25</v>
      </c>
      <c r="C53" s="379" t="s">
        <v>225</v>
      </c>
      <c r="D53" s="380" t="s">
        <v>25</v>
      </c>
      <c r="E53" s="377"/>
    </row>
    <row r="54" spans="1:5" ht="18.75" x14ac:dyDescent="0.25">
      <c r="A54" s="378" t="s">
        <v>226</v>
      </c>
      <c r="B54" s="379" t="s">
        <v>27</v>
      </c>
      <c r="C54" s="379" t="s">
        <v>226</v>
      </c>
      <c r="D54" s="379" t="s">
        <v>27</v>
      </c>
      <c r="E54" s="377"/>
    </row>
    <row r="55" spans="1:5" ht="18.75" x14ac:dyDescent="0.25">
      <c r="A55" s="378" t="s">
        <v>227</v>
      </c>
      <c r="B55" s="379" t="s">
        <v>192</v>
      </c>
      <c r="C55" s="379" t="s">
        <v>227</v>
      </c>
      <c r="D55" s="379" t="s">
        <v>192</v>
      </c>
      <c r="E55" s="377"/>
    </row>
    <row r="56" spans="1:5" ht="18.75" x14ac:dyDescent="0.25">
      <c r="A56" s="378" t="s">
        <v>228</v>
      </c>
      <c r="B56" s="379" t="s">
        <v>26</v>
      </c>
      <c r="C56" s="379" t="s">
        <v>228</v>
      </c>
      <c r="D56" s="379" t="s">
        <v>26</v>
      </c>
      <c r="E56" s="377"/>
    </row>
    <row r="57" spans="1:5" ht="18.75" x14ac:dyDescent="0.25">
      <c r="A57" s="378" t="s">
        <v>229</v>
      </c>
      <c r="B57" s="379" t="s">
        <v>27</v>
      </c>
      <c r="C57" s="379" t="s">
        <v>229</v>
      </c>
      <c r="D57" s="379" t="s">
        <v>27</v>
      </c>
      <c r="E57" s="377"/>
    </row>
    <row r="58" spans="1:5" ht="19.5" thickBot="1" x14ac:dyDescent="0.3">
      <c r="A58" s="383" t="s">
        <v>198</v>
      </c>
      <c r="B58" s="384" t="s">
        <v>18</v>
      </c>
      <c r="C58" s="384"/>
      <c r="D58" s="385"/>
      <c r="E58" s="377"/>
    </row>
    <row r="59" spans="1:5" ht="18.75" x14ac:dyDescent="0.25">
      <c r="A59" s="798" t="s">
        <v>57</v>
      </c>
      <c r="B59" s="799"/>
      <c r="C59" s="799"/>
      <c r="D59" s="800"/>
      <c r="E59" s="377"/>
    </row>
    <row r="60" spans="1:5" ht="18.75" x14ac:dyDescent="0.25">
      <c r="A60" s="374" t="s">
        <v>7</v>
      </c>
      <c r="B60" s="375" t="s">
        <v>5</v>
      </c>
      <c r="C60" s="375" t="s">
        <v>195</v>
      </c>
      <c r="D60" s="376" t="s">
        <v>5</v>
      </c>
      <c r="E60" s="377"/>
    </row>
    <row r="61" spans="1:5" s="400" customFormat="1" ht="18.75" x14ac:dyDescent="0.25">
      <c r="A61" s="398" t="s">
        <v>119</v>
      </c>
      <c r="B61" s="379" t="s">
        <v>191</v>
      </c>
      <c r="C61" s="379" t="s">
        <v>119</v>
      </c>
      <c r="D61" s="379" t="s">
        <v>191</v>
      </c>
      <c r="E61" s="399"/>
    </row>
    <row r="62" spans="1:5" ht="18.75" x14ac:dyDescent="0.25">
      <c r="A62" s="398" t="s">
        <v>120</v>
      </c>
      <c r="B62" s="379" t="s">
        <v>28</v>
      </c>
      <c r="C62" s="379" t="s">
        <v>120</v>
      </c>
      <c r="D62" s="379" t="s">
        <v>28</v>
      </c>
      <c r="E62" s="377" t="s">
        <v>185</v>
      </c>
    </row>
    <row r="63" spans="1:5" ht="18.75" x14ac:dyDescent="0.25">
      <c r="A63" s="398" t="s">
        <v>121</v>
      </c>
      <c r="B63" s="379" t="s">
        <v>20</v>
      </c>
      <c r="C63" s="379" t="s">
        <v>121</v>
      </c>
      <c r="D63" s="379" t="s">
        <v>20</v>
      </c>
      <c r="E63" s="377"/>
    </row>
    <row r="64" spans="1:5" ht="18.75" x14ac:dyDescent="0.25">
      <c r="A64" s="398" t="s">
        <v>122</v>
      </c>
      <c r="B64" s="379" t="s">
        <v>28</v>
      </c>
      <c r="C64" s="379" t="s">
        <v>122</v>
      </c>
      <c r="D64" s="379" t="s">
        <v>28</v>
      </c>
      <c r="E64" s="377"/>
    </row>
    <row r="65" spans="1:5" ht="18.75" x14ac:dyDescent="0.25">
      <c r="A65" s="398" t="s">
        <v>125</v>
      </c>
      <c r="B65" s="379" t="s">
        <v>10</v>
      </c>
      <c r="C65" s="379" t="s">
        <v>125</v>
      </c>
      <c r="D65" s="379" t="s">
        <v>10</v>
      </c>
      <c r="E65" s="377"/>
    </row>
    <row r="66" spans="1:5" ht="18.75" x14ac:dyDescent="0.25">
      <c r="A66" s="398" t="s">
        <v>126</v>
      </c>
      <c r="B66" s="379" t="s">
        <v>246</v>
      </c>
      <c r="C66" s="379" t="s">
        <v>126</v>
      </c>
      <c r="D66" s="379" t="s">
        <v>246</v>
      </c>
      <c r="E66" s="377"/>
    </row>
    <row r="67" spans="1:5" ht="18.75" x14ac:dyDescent="0.25">
      <c r="A67" s="398" t="s">
        <v>186</v>
      </c>
      <c r="B67" s="379" t="s">
        <v>193</v>
      </c>
      <c r="C67" s="379" t="s">
        <v>186</v>
      </c>
      <c r="D67" s="379" t="s">
        <v>193</v>
      </c>
      <c r="E67" s="377"/>
    </row>
    <row r="68" spans="1:5" s="395" customFormat="1" ht="18.75" hidden="1" x14ac:dyDescent="0.25">
      <c r="A68" s="393" t="s">
        <v>127</v>
      </c>
      <c r="B68" s="379" t="s">
        <v>128</v>
      </c>
      <c r="C68" s="379"/>
      <c r="D68" s="379"/>
      <c r="E68" s="394"/>
    </row>
    <row r="69" spans="1:5" s="395" customFormat="1" ht="18.75" hidden="1" x14ac:dyDescent="0.25">
      <c r="A69" s="393" t="s">
        <v>129</v>
      </c>
      <c r="B69" s="379" t="s">
        <v>128</v>
      </c>
      <c r="C69" s="379"/>
      <c r="D69" s="379"/>
      <c r="E69" s="394"/>
    </row>
    <row r="70" spans="1:5" s="395" customFormat="1" ht="18.75" x14ac:dyDescent="0.25">
      <c r="A70" s="398" t="s">
        <v>123</v>
      </c>
      <c r="B70" s="379" t="s">
        <v>124</v>
      </c>
      <c r="C70" s="379" t="s">
        <v>185</v>
      </c>
      <c r="D70" s="379" t="s">
        <v>185</v>
      </c>
      <c r="E70" s="394"/>
    </row>
    <row r="71" spans="1:5" ht="18.75" x14ac:dyDescent="0.25">
      <c r="A71" s="398" t="s">
        <v>249</v>
      </c>
      <c r="B71" s="379" t="s">
        <v>192</v>
      </c>
      <c r="C71" s="378" t="s">
        <v>249</v>
      </c>
      <c r="D71" s="379" t="s">
        <v>192</v>
      </c>
      <c r="E71" s="377"/>
    </row>
    <row r="72" spans="1:5" ht="18.75" hidden="1" x14ac:dyDescent="0.25">
      <c r="A72" s="386" t="s">
        <v>103</v>
      </c>
      <c r="B72" s="387"/>
      <c r="C72" s="387"/>
      <c r="D72" s="380"/>
      <c r="E72" s="377"/>
    </row>
    <row r="73" spans="1:5" ht="18.75" hidden="1" x14ac:dyDescent="0.25">
      <c r="A73" s="386" t="s">
        <v>130</v>
      </c>
      <c r="B73" s="387"/>
      <c r="C73" s="387"/>
      <c r="D73" s="380"/>
      <c r="E73" s="377"/>
    </row>
    <row r="74" spans="1:5" ht="18.75" hidden="1" x14ac:dyDescent="0.25">
      <c r="A74" s="386" t="s">
        <v>131</v>
      </c>
      <c r="B74" s="387"/>
      <c r="C74" s="387"/>
      <c r="D74" s="380"/>
      <c r="E74" s="377"/>
    </row>
    <row r="75" spans="1:5" ht="18.75" hidden="1" x14ac:dyDescent="0.25">
      <c r="A75" s="386" t="s">
        <v>132</v>
      </c>
      <c r="B75" s="387"/>
      <c r="C75" s="387"/>
      <c r="D75" s="380"/>
      <c r="E75" s="377"/>
    </row>
    <row r="76" spans="1:5" ht="18.75" hidden="1" x14ac:dyDescent="0.25">
      <c r="A76" s="386" t="s">
        <v>133</v>
      </c>
      <c r="B76" s="387"/>
      <c r="C76" s="387"/>
      <c r="D76" s="380"/>
      <c r="E76" s="377"/>
    </row>
    <row r="77" spans="1:5" ht="18.75" hidden="1" x14ac:dyDescent="0.25">
      <c r="A77" s="386" t="s">
        <v>134</v>
      </c>
      <c r="B77" s="387"/>
      <c r="C77" s="387"/>
      <c r="D77" s="380"/>
      <c r="E77" s="377"/>
    </row>
    <row r="78" spans="1:5" ht="18.75" hidden="1" x14ac:dyDescent="0.25">
      <c r="A78" s="386" t="s">
        <v>135</v>
      </c>
      <c r="B78" s="387"/>
      <c r="C78" s="387"/>
      <c r="D78" s="380"/>
      <c r="E78" s="377"/>
    </row>
    <row r="79" spans="1:5" ht="18.75" hidden="1" x14ac:dyDescent="0.25">
      <c r="A79" s="386" t="s">
        <v>136</v>
      </c>
      <c r="B79" s="387"/>
      <c r="C79" s="387"/>
      <c r="D79" s="380"/>
      <c r="E79" s="377"/>
    </row>
    <row r="80" spans="1:5" ht="18.75" hidden="1" x14ac:dyDescent="0.25">
      <c r="A80" s="386" t="s">
        <v>137</v>
      </c>
      <c r="B80" s="387"/>
      <c r="C80" s="387"/>
      <c r="D80" s="380"/>
      <c r="E80" s="377"/>
    </row>
    <row r="81" spans="1:5" ht="18.75" hidden="1" x14ac:dyDescent="0.25">
      <c r="A81" s="386" t="s">
        <v>138</v>
      </c>
      <c r="B81" s="387" t="s">
        <v>142</v>
      </c>
      <c r="C81" s="387" t="s">
        <v>4</v>
      </c>
      <c r="D81" s="380"/>
      <c r="E81" s="377"/>
    </row>
    <row r="82" spans="1:5" ht="18.75" hidden="1" x14ac:dyDescent="0.25">
      <c r="A82" s="386" t="s">
        <v>139</v>
      </c>
      <c r="B82" s="387" t="s">
        <v>142</v>
      </c>
      <c r="C82" s="387"/>
      <c r="D82" s="380"/>
      <c r="E82" s="377"/>
    </row>
    <row r="83" spans="1:5" ht="18.75" hidden="1" x14ac:dyDescent="0.25">
      <c r="A83" s="386" t="s">
        <v>140</v>
      </c>
      <c r="B83" s="387" t="s">
        <v>9</v>
      </c>
      <c r="C83" s="387" t="s">
        <v>4</v>
      </c>
      <c r="D83" s="380"/>
      <c r="E83" s="377"/>
    </row>
    <row r="84" spans="1:5" ht="18.75" hidden="1" x14ac:dyDescent="0.25">
      <c r="A84" s="386" t="s">
        <v>141</v>
      </c>
      <c r="B84" s="387" t="s">
        <v>71</v>
      </c>
      <c r="C84" s="387"/>
      <c r="D84" s="380"/>
      <c r="E84" s="377"/>
    </row>
    <row r="85" spans="1:5" ht="18.75" hidden="1" x14ac:dyDescent="0.25">
      <c r="A85" s="386" t="s">
        <v>104</v>
      </c>
      <c r="B85" s="387"/>
      <c r="C85" s="387"/>
      <c r="D85" s="380"/>
      <c r="E85" s="377"/>
    </row>
    <row r="86" spans="1:5" ht="18.75" hidden="1" x14ac:dyDescent="0.25">
      <c r="A86" s="386" t="s">
        <v>143</v>
      </c>
      <c r="B86" s="387" t="s">
        <v>11</v>
      </c>
      <c r="C86" s="387" t="s">
        <v>46</v>
      </c>
      <c r="D86" s="380"/>
      <c r="E86" s="377"/>
    </row>
    <row r="87" spans="1:5" ht="18.75" hidden="1" x14ac:dyDescent="0.25">
      <c r="A87" s="386" t="s">
        <v>144</v>
      </c>
      <c r="B87" s="387" t="s">
        <v>61</v>
      </c>
      <c r="C87" s="387"/>
      <c r="D87" s="380"/>
      <c r="E87" s="377"/>
    </row>
    <row r="88" spans="1:5" ht="18.75" hidden="1" x14ac:dyDescent="0.25">
      <c r="A88" s="386" t="s">
        <v>145</v>
      </c>
      <c r="B88" s="387" t="s">
        <v>24</v>
      </c>
      <c r="C88" s="387" t="s">
        <v>4</v>
      </c>
      <c r="D88" s="380"/>
      <c r="E88" s="377"/>
    </row>
    <row r="89" spans="1:5" ht="18.75" hidden="1" x14ac:dyDescent="0.25">
      <c r="A89" s="386" t="s">
        <v>146</v>
      </c>
      <c r="B89" s="387" t="s">
        <v>62</v>
      </c>
      <c r="C89" s="387"/>
      <c r="D89" s="380"/>
      <c r="E89" s="377"/>
    </row>
    <row r="90" spans="1:5" ht="18.75" hidden="1" x14ac:dyDescent="0.25">
      <c r="A90" s="386" t="s">
        <v>147</v>
      </c>
      <c r="B90" s="387" t="s">
        <v>152</v>
      </c>
      <c r="C90" s="387" t="s">
        <v>4</v>
      </c>
      <c r="D90" s="380"/>
      <c r="E90" s="377"/>
    </row>
    <row r="91" spans="1:5" ht="18.75" hidden="1" x14ac:dyDescent="0.25">
      <c r="A91" s="386" t="s">
        <v>148</v>
      </c>
      <c r="B91" s="387" t="s">
        <v>149</v>
      </c>
      <c r="C91" s="387"/>
      <c r="D91" s="380"/>
      <c r="E91" s="377"/>
    </row>
    <row r="92" spans="1:5" ht="18.75" hidden="1" x14ac:dyDescent="0.25">
      <c r="A92" s="386" t="s">
        <v>150</v>
      </c>
      <c r="B92" s="387" t="s">
        <v>55</v>
      </c>
      <c r="C92" s="387" t="s">
        <v>46</v>
      </c>
      <c r="D92" s="380"/>
      <c r="E92" s="377"/>
    </row>
    <row r="93" spans="1:5" ht="18.75" hidden="1" x14ac:dyDescent="0.25">
      <c r="A93" s="386" t="s">
        <v>151</v>
      </c>
      <c r="B93" s="387" t="s">
        <v>63</v>
      </c>
      <c r="C93" s="387"/>
      <c r="D93" s="380"/>
      <c r="E93" s="377"/>
    </row>
    <row r="94" spans="1:5" ht="18.75" hidden="1" x14ac:dyDescent="0.25">
      <c r="A94" s="386" t="s">
        <v>153</v>
      </c>
      <c r="B94" s="387" t="s">
        <v>19</v>
      </c>
      <c r="C94" s="387" t="s">
        <v>46</v>
      </c>
      <c r="D94" s="380"/>
      <c r="E94" s="377"/>
    </row>
    <row r="95" spans="1:5" ht="18.75" hidden="1" x14ac:dyDescent="0.25">
      <c r="A95" s="386" t="s">
        <v>154</v>
      </c>
      <c r="B95" s="387" t="s">
        <v>60</v>
      </c>
      <c r="C95" s="387"/>
      <c r="D95" s="380"/>
      <c r="E95" s="377"/>
    </row>
    <row r="96" spans="1:5" s="327" customFormat="1" ht="18.75" hidden="1" x14ac:dyDescent="0.25">
      <c r="A96" s="388" t="s">
        <v>155</v>
      </c>
      <c r="B96" s="389"/>
      <c r="C96" s="389"/>
      <c r="D96" s="390"/>
      <c r="E96" s="391"/>
    </row>
    <row r="97" spans="1:5" ht="18.75" hidden="1" x14ac:dyDescent="0.25">
      <c r="A97" s="386" t="s">
        <v>156</v>
      </c>
      <c r="B97" s="387" t="s">
        <v>55</v>
      </c>
      <c r="C97" s="387" t="s">
        <v>46</v>
      </c>
      <c r="D97" s="380"/>
      <c r="E97" s="377"/>
    </row>
    <row r="98" spans="1:5" ht="18.75" hidden="1" x14ac:dyDescent="0.25">
      <c r="A98" s="386" t="s">
        <v>157</v>
      </c>
      <c r="B98" s="387" t="s">
        <v>63</v>
      </c>
      <c r="C98" s="387"/>
      <c r="D98" s="380"/>
      <c r="E98" s="377"/>
    </row>
    <row r="99" spans="1:5" ht="18.75" hidden="1" x14ac:dyDescent="0.25">
      <c r="A99" s="386" t="s">
        <v>158</v>
      </c>
      <c r="B99" s="387" t="s">
        <v>21</v>
      </c>
      <c r="C99" s="387" t="s">
        <v>46</v>
      </c>
      <c r="D99" s="380"/>
      <c r="E99" s="377"/>
    </row>
    <row r="100" spans="1:5" ht="18.75" hidden="1" x14ac:dyDescent="0.25">
      <c r="A100" s="386" t="s">
        <v>159</v>
      </c>
      <c r="B100" s="387" t="s">
        <v>64</v>
      </c>
      <c r="C100" s="387"/>
      <c r="D100" s="380"/>
      <c r="E100" s="377"/>
    </row>
    <row r="101" spans="1:5" ht="18.75" hidden="1" x14ac:dyDescent="0.25">
      <c r="A101" s="386" t="s">
        <v>160</v>
      </c>
      <c r="B101" s="387" t="s">
        <v>23</v>
      </c>
      <c r="C101" s="387" t="s">
        <v>4</v>
      </c>
      <c r="D101" s="380"/>
      <c r="E101" s="377"/>
    </row>
    <row r="102" spans="1:5" ht="18.75" hidden="1" x14ac:dyDescent="0.25">
      <c r="A102" s="386" t="s">
        <v>161</v>
      </c>
      <c r="B102" s="387" t="s">
        <v>65</v>
      </c>
      <c r="C102" s="387"/>
      <c r="D102" s="380"/>
      <c r="E102" s="377"/>
    </row>
    <row r="103" spans="1:5" ht="18.75" hidden="1" x14ac:dyDescent="0.25">
      <c r="A103" s="386" t="s">
        <v>162</v>
      </c>
      <c r="B103" s="387" t="s">
        <v>11</v>
      </c>
      <c r="C103" s="387" t="s">
        <v>46</v>
      </c>
      <c r="D103" s="380"/>
      <c r="E103" s="377"/>
    </row>
    <row r="104" spans="1:5" ht="18.75" hidden="1" x14ac:dyDescent="0.25">
      <c r="A104" s="386" t="s">
        <v>163</v>
      </c>
      <c r="B104" s="387" t="s">
        <v>61</v>
      </c>
      <c r="C104" s="387"/>
      <c r="D104" s="380"/>
      <c r="E104" s="377"/>
    </row>
    <row r="105" spans="1:5" ht="18.75" hidden="1" x14ac:dyDescent="0.25">
      <c r="A105" s="386" t="s">
        <v>164</v>
      </c>
      <c r="B105" s="387" t="s">
        <v>13</v>
      </c>
      <c r="C105" s="387" t="s">
        <v>4</v>
      </c>
      <c r="D105" s="380"/>
      <c r="E105" s="377"/>
    </row>
    <row r="106" spans="1:5" ht="18.75" hidden="1" x14ac:dyDescent="0.25">
      <c r="A106" s="386" t="s">
        <v>165</v>
      </c>
      <c r="B106" s="387" t="s">
        <v>66</v>
      </c>
      <c r="C106" s="387"/>
      <c r="D106" s="380"/>
      <c r="E106" s="377"/>
    </row>
    <row r="107" spans="1:5" ht="18.75" hidden="1" x14ac:dyDescent="0.25">
      <c r="A107" s="386" t="s">
        <v>166</v>
      </c>
      <c r="B107" s="387"/>
      <c r="C107" s="387"/>
      <c r="D107" s="380"/>
      <c r="E107" s="377"/>
    </row>
    <row r="108" spans="1:5" ht="18.75" hidden="1" x14ac:dyDescent="0.25">
      <c r="A108" s="386" t="s">
        <v>182</v>
      </c>
      <c r="B108" s="387" t="s">
        <v>9</v>
      </c>
      <c r="C108" s="387" t="s">
        <v>4</v>
      </c>
      <c r="D108" s="380"/>
      <c r="E108" s="377"/>
    </row>
    <row r="109" spans="1:5" ht="18.75" hidden="1" x14ac:dyDescent="0.25">
      <c r="A109" s="386" t="s">
        <v>183</v>
      </c>
      <c r="B109" s="387" t="s">
        <v>71</v>
      </c>
      <c r="C109" s="387"/>
      <c r="D109" s="380"/>
      <c r="E109" s="377"/>
    </row>
    <row r="110" spans="1:5" ht="18.75" hidden="1" x14ac:dyDescent="0.25">
      <c r="A110" s="392" t="s">
        <v>174</v>
      </c>
      <c r="B110" s="387" t="s">
        <v>28</v>
      </c>
      <c r="C110" s="387" t="s">
        <v>4</v>
      </c>
      <c r="D110" s="380"/>
      <c r="E110" s="377"/>
    </row>
    <row r="111" spans="1:5" ht="18.75" hidden="1" x14ac:dyDescent="0.25">
      <c r="A111" s="392" t="s">
        <v>175</v>
      </c>
      <c r="B111" s="387" t="s">
        <v>69</v>
      </c>
      <c r="C111" s="387"/>
      <c r="D111" s="380"/>
      <c r="E111" s="377"/>
    </row>
    <row r="112" spans="1:5" ht="18.75" hidden="1" x14ac:dyDescent="0.25">
      <c r="A112" s="392" t="s">
        <v>173</v>
      </c>
      <c r="B112" s="387" t="s">
        <v>15</v>
      </c>
      <c r="C112" s="387" t="s">
        <v>46</v>
      </c>
      <c r="D112" s="380"/>
      <c r="E112" s="377"/>
    </row>
    <row r="113" spans="1:5" ht="18.75" hidden="1" x14ac:dyDescent="0.25">
      <c r="A113" s="392" t="s">
        <v>176</v>
      </c>
      <c r="B113" s="387" t="s">
        <v>67</v>
      </c>
      <c r="C113" s="387"/>
      <c r="D113" s="380"/>
      <c r="E113" s="377"/>
    </row>
    <row r="114" spans="1:5" ht="18.75" hidden="1" x14ac:dyDescent="0.25">
      <c r="A114" s="386" t="s">
        <v>177</v>
      </c>
      <c r="B114" s="387" t="s">
        <v>20</v>
      </c>
      <c r="C114" s="387" t="s">
        <v>46</v>
      </c>
      <c r="D114" s="380"/>
      <c r="E114" s="377"/>
    </row>
    <row r="115" spans="1:5" ht="18.75" hidden="1" x14ac:dyDescent="0.25">
      <c r="A115" s="386" t="s">
        <v>178</v>
      </c>
      <c r="B115" s="387" t="s">
        <v>70</v>
      </c>
      <c r="C115" s="387"/>
      <c r="D115" s="380"/>
      <c r="E115" s="377"/>
    </row>
    <row r="116" spans="1:5" ht="18.75" hidden="1" x14ac:dyDescent="0.25">
      <c r="A116" s="392" t="s">
        <v>179</v>
      </c>
      <c r="B116" s="387" t="s">
        <v>28</v>
      </c>
      <c r="C116" s="387" t="s">
        <v>4</v>
      </c>
      <c r="D116" s="380"/>
      <c r="E116" s="377"/>
    </row>
    <row r="117" spans="1:5" ht="18.75" hidden="1" x14ac:dyDescent="0.25">
      <c r="A117" s="392" t="s">
        <v>180</v>
      </c>
      <c r="B117" s="387" t="s">
        <v>69</v>
      </c>
      <c r="C117" s="387"/>
      <c r="D117" s="380"/>
      <c r="E117" s="377"/>
    </row>
    <row r="118" spans="1:5" ht="18.75" x14ac:dyDescent="0.25">
      <c r="A118" s="398" t="s">
        <v>248</v>
      </c>
      <c r="B118" s="379" t="s">
        <v>246</v>
      </c>
      <c r="C118" s="378" t="s">
        <v>248</v>
      </c>
      <c r="D118" s="379" t="s">
        <v>246</v>
      </c>
    </row>
    <row r="119" spans="1:5" ht="21" x14ac:dyDescent="0.25">
      <c r="A119" s="801" t="s">
        <v>105</v>
      </c>
      <c r="B119" s="802"/>
      <c r="C119" s="802"/>
      <c r="D119" s="803"/>
    </row>
    <row r="120" spans="1:5" x14ac:dyDescent="0.25">
      <c r="A120" s="401" t="s">
        <v>107</v>
      </c>
      <c r="B120" s="330" t="s">
        <v>18</v>
      </c>
      <c r="C120" s="330"/>
      <c r="D120" s="335"/>
    </row>
    <row r="121" spans="1:5" x14ac:dyDescent="0.25">
      <c r="A121" s="401" t="s">
        <v>106</v>
      </c>
      <c r="B121" s="331" t="s">
        <v>187</v>
      </c>
      <c r="C121" s="330"/>
      <c r="D121" s="335"/>
    </row>
    <row r="122" spans="1:5" x14ac:dyDescent="0.25">
      <c r="A122" s="401" t="s">
        <v>168</v>
      </c>
      <c r="B122" s="330" t="s">
        <v>25</v>
      </c>
      <c r="C122" s="330"/>
      <c r="D122" s="335"/>
    </row>
    <row r="123" spans="1:5" x14ac:dyDescent="0.25">
      <c r="A123" s="401" t="s">
        <v>167</v>
      </c>
      <c r="B123" s="330" t="s">
        <v>12</v>
      </c>
      <c r="C123" s="330"/>
      <c r="D123" s="335"/>
    </row>
    <row r="124" spans="1:5" x14ac:dyDescent="0.25">
      <c r="A124" s="401" t="s">
        <v>169</v>
      </c>
      <c r="B124" s="330" t="s">
        <v>23</v>
      </c>
      <c r="C124" s="330"/>
      <c r="D124" s="335"/>
    </row>
    <row r="125" spans="1:5" hidden="1" x14ac:dyDescent="0.25">
      <c r="A125" s="396" t="s">
        <v>170</v>
      </c>
      <c r="B125" s="330" t="s">
        <v>171</v>
      </c>
      <c r="C125" s="330"/>
      <c r="D125" s="335"/>
    </row>
    <row r="126" spans="1:5" x14ac:dyDescent="0.25">
      <c r="A126" s="401" t="s">
        <v>181</v>
      </c>
      <c r="B126" s="330" t="s">
        <v>22</v>
      </c>
      <c r="C126" s="330"/>
      <c r="D126" s="335"/>
    </row>
    <row r="127" spans="1:5" x14ac:dyDescent="0.25">
      <c r="A127" s="401" t="s">
        <v>189</v>
      </c>
      <c r="B127" s="330" t="s">
        <v>27</v>
      </c>
      <c r="C127" s="330"/>
      <c r="D127" s="335"/>
    </row>
    <row r="128" spans="1:5" x14ac:dyDescent="0.25">
      <c r="A128" s="402" t="s">
        <v>250</v>
      </c>
      <c r="B128" s="339" t="s">
        <v>10</v>
      </c>
      <c r="C128" s="339"/>
      <c r="D128" s="340"/>
    </row>
    <row r="129" spans="1:4" x14ac:dyDescent="0.25">
      <c r="A129" s="402" t="s">
        <v>251</v>
      </c>
      <c r="B129" s="344" t="s">
        <v>191</v>
      </c>
      <c r="C129" s="339"/>
      <c r="D129" s="340"/>
    </row>
    <row r="130" spans="1:4" x14ac:dyDescent="0.25">
      <c r="A130" s="402" t="s">
        <v>252</v>
      </c>
      <c r="B130" s="344" t="s">
        <v>247</v>
      </c>
      <c r="C130" s="339"/>
      <c r="D130" s="340"/>
    </row>
    <row r="131" spans="1:4" ht="15.75" thickBot="1" x14ac:dyDescent="0.3">
      <c r="A131" s="402" t="s">
        <v>188</v>
      </c>
      <c r="B131" s="344" t="s">
        <v>9</v>
      </c>
      <c r="C131" s="339"/>
      <c r="D131" s="340"/>
    </row>
    <row r="132" spans="1:4" ht="21" x14ac:dyDescent="0.25">
      <c r="A132" s="786" t="s">
        <v>44</v>
      </c>
      <c r="B132" s="787"/>
      <c r="C132" s="787"/>
      <c r="D132" s="788"/>
    </row>
    <row r="133" spans="1:4" x14ac:dyDescent="0.25">
      <c r="A133" s="342"/>
      <c r="B133" s="330"/>
      <c r="C133" s="330"/>
      <c r="D133" s="335"/>
    </row>
    <row r="134" spans="1:4" x14ac:dyDescent="0.25">
      <c r="A134" s="343" t="s">
        <v>190</v>
      </c>
      <c r="B134" s="330"/>
      <c r="C134" s="330"/>
      <c r="D134" s="335"/>
    </row>
    <row r="135" spans="1:4" x14ac:dyDescent="0.25">
      <c r="A135" s="342"/>
      <c r="B135" s="330"/>
      <c r="C135" s="330"/>
      <c r="D135" s="335"/>
    </row>
    <row r="136" spans="1:4" x14ac:dyDescent="0.25">
      <c r="A136" s="342"/>
      <c r="B136" s="330"/>
      <c r="C136" s="330"/>
      <c r="D136" s="335"/>
    </row>
    <row r="137" spans="1:4" x14ac:dyDescent="0.25">
      <c r="A137" s="342"/>
      <c r="B137" s="330"/>
      <c r="C137" s="330"/>
      <c r="D137" s="335"/>
    </row>
    <row r="138" spans="1:4" x14ac:dyDescent="0.25">
      <c r="A138" s="342"/>
      <c r="B138" s="330"/>
      <c r="C138" s="330"/>
      <c r="D138" s="335"/>
    </row>
    <row r="139" spans="1:4" x14ac:dyDescent="0.25">
      <c r="A139" s="342"/>
      <c r="B139" s="330"/>
      <c r="C139" s="330"/>
      <c r="D139" s="335"/>
    </row>
    <row r="140" spans="1:4" x14ac:dyDescent="0.25">
      <c r="A140" s="342"/>
      <c r="B140" s="330"/>
      <c r="C140" s="330"/>
      <c r="D140" s="335"/>
    </row>
    <row r="141" spans="1:4" x14ac:dyDescent="0.25">
      <c r="A141" s="342"/>
      <c r="B141" s="330"/>
      <c r="C141" s="330"/>
      <c r="D141" s="335"/>
    </row>
    <row r="142" spans="1:4" x14ac:dyDescent="0.25">
      <c r="A142" s="342"/>
      <c r="B142" s="330"/>
      <c r="C142" s="330"/>
      <c r="D142" s="335"/>
    </row>
    <row r="143" spans="1:4" ht="15.75" thickBot="1" x14ac:dyDescent="0.3">
      <c r="A143" s="341"/>
      <c r="B143" s="337"/>
      <c r="C143" s="337"/>
      <c r="D143" s="338"/>
    </row>
    <row r="144" spans="1:4" x14ac:dyDescent="0.25">
      <c r="A144" s="328"/>
    </row>
    <row r="145" spans="1:1" x14ac:dyDescent="0.25">
      <c r="A145" s="328"/>
    </row>
  </sheetData>
  <mergeCells count="6">
    <mergeCell ref="A132:D132"/>
    <mergeCell ref="A1:D1"/>
    <mergeCell ref="A21:D21"/>
    <mergeCell ref="A40:D40"/>
    <mergeCell ref="A59:D59"/>
    <mergeCell ref="A119:D119"/>
  </mergeCells>
  <pageMargins left="0.7" right="0.7" top="0.75" bottom="0.75" header="0.3" footer="0.3"/>
  <pageSetup paperSize="13" scale="4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0"/>
  <sheetViews>
    <sheetView zoomScale="80" zoomScaleNormal="80" workbookViewId="0">
      <pane xSplit="2" ySplit="1" topLeftCell="O2" activePane="bottomRight" state="frozen"/>
      <selection pane="topRight" activeCell="C1" sqref="C1"/>
      <selection pane="bottomLeft" activeCell="A2" sqref="A2"/>
      <selection pane="bottomRight" activeCell="O30" sqref="O30"/>
    </sheetView>
  </sheetViews>
  <sheetFormatPr defaultColWidth="69" defaultRowHeight="15.75" x14ac:dyDescent="0.25"/>
  <cols>
    <col min="1" max="1" width="6.28515625" style="23" customWidth="1"/>
    <col min="2" max="2" width="6" style="23" bestFit="1" customWidth="1"/>
    <col min="3" max="3" width="53" style="246" bestFit="1" customWidth="1"/>
    <col min="4" max="4" width="44.140625" style="246" bestFit="1" customWidth="1"/>
    <col min="5" max="5" width="47" style="246" bestFit="1" customWidth="1"/>
    <col min="6" max="6" width="52" style="246" bestFit="1" customWidth="1"/>
    <col min="7" max="7" width="37.85546875" style="246" bestFit="1" customWidth="1"/>
    <col min="8" max="8" width="48.42578125" style="246" bestFit="1" customWidth="1"/>
    <col min="9" max="9" width="69" style="247"/>
    <col min="10" max="11" width="69" style="246"/>
    <col min="12" max="13" width="42.7109375" style="246" bestFit="1" customWidth="1"/>
    <col min="14" max="14" width="30" style="246" bestFit="1" customWidth="1"/>
    <col min="15" max="15" width="69" style="247"/>
    <col min="16" max="19" width="69" style="246"/>
    <col min="20" max="20" width="69" style="248"/>
    <col min="21" max="16384" width="69" style="23"/>
  </cols>
  <sheetData>
    <row r="1" spans="1:22" ht="16.5" thickBot="1" x14ac:dyDescent="0.3">
      <c r="A1" s="16"/>
      <c r="B1" s="17"/>
      <c r="C1" s="360" t="s">
        <v>29</v>
      </c>
      <c r="D1" s="360" t="s">
        <v>30</v>
      </c>
      <c r="E1" s="360" t="s">
        <v>31</v>
      </c>
      <c r="F1" s="361" t="s">
        <v>32</v>
      </c>
      <c r="G1" s="357" t="s">
        <v>33</v>
      </c>
      <c r="H1" s="357" t="s">
        <v>34</v>
      </c>
      <c r="I1" s="357" t="s">
        <v>35</v>
      </c>
      <c r="J1" s="357" t="s">
        <v>48</v>
      </c>
      <c r="K1" s="229" t="s">
        <v>37</v>
      </c>
      <c r="L1" s="228" t="s">
        <v>38</v>
      </c>
      <c r="M1" s="228" t="s">
        <v>39</v>
      </c>
      <c r="N1" s="228" t="s">
        <v>49</v>
      </c>
      <c r="O1" s="229" t="s">
        <v>41</v>
      </c>
      <c r="P1" s="228" t="s">
        <v>42</v>
      </c>
      <c r="Q1" s="230" t="s">
        <v>53</v>
      </c>
      <c r="R1" s="231" t="s">
        <v>54</v>
      </c>
      <c r="S1" s="230" t="s">
        <v>102</v>
      </c>
      <c r="T1" s="232" t="s">
        <v>44</v>
      </c>
      <c r="U1" s="23" t="s">
        <v>92</v>
      </c>
      <c r="V1" s="23" t="s">
        <v>93</v>
      </c>
    </row>
    <row r="2" spans="1:22" ht="15.75" customHeight="1" x14ac:dyDescent="0.25">
      <c r="A2" s="806" t="s">
        <v>0</v>
      </c>
      <c r="B2" s="155">
        <v>0.29166666666666669</v>
      </c>
      <c r="C2" s="812" t="str">
        <f>IF(ISBLANK('PROGRAM-DERS'!C2),"",CONCATENATE('PROGRAM-DERS'!C2,"    (",'PROGRAM-Öğretim Üyesi'!C2,")   -  ",'PROGRAM-SINIF'!C2))</f>
        <v/>
      </c>
      <c r="D2" s="813"/>
      <c r="E2" s="813"/>
      <c r="F2" s="814"/>
      <c r="G2" s="804" t="str">
        <f>IF(ISBLANK('PROGRAM-DERS'!G2),"",CONCATENATE('PROGRAM-DERS'!G2,"    (",'PROGRAM-Öğretim Üyesi'!H2,")   -  ",'PROGRAM-SINIF'!H2))</f>
        <v xml:space="preserve">     ()   -  </v>
      </c>
      <c r="H2" s="805"/>
      <c r="I2" s="805"/>
      <c r="J2" s="805"/>
      <c r="K2" s="358" t="str">
        <f>IF(ISBLANK('PROGRAM-DERS'!K2),"",CONCATENATE('PROGRAM-DERS'!K2,"    (",'PROGRAM-Öğretim Üyesi'!L2,")   -  ",'PROGRAM-SINIF'!M2))</f>
        <v/>
      </c>
      <c r="L2" s="235" t="str">
        <f>IF(ISBLANK('PROGRAM-DERS'!L2),"",CONCATENATE('PROGRAM-DERS'!L2,"    (",'PROGRAM-Öğretim Üyesi'!M2,")   -  ",'PROGRAM-SINIF'!N2))</f>
        <v/>
      </c>
      <c r="M2" s="235" t="str">
        <f>IF(ISBLANK('PROGRAM-DERS'!M2),"",CONCATENATE('PROGRAM-DERS'!M2,"    (",'PROGRAM-Öğretim Üyesi'!N2,")   -  ",'PROGRAM-SINIF'!O2))</f>
        <v/>
      </c>
      <c r="N2" s="235" t="str">
        <f>IF(ISBLANK('PROGRAM-DERS'!N2),"",CONCATENATE('PROGRAM-DERS'!N2,"    (",'PROGRAM-Öğretim Üyesi'!O2,")   -  ",'PROGRAM-SINIF'!P2))</f>
        <v/>
      </c>
      <c r="O2" s="40" t="str">
        <f>IF(ISBLANK('PROGRAM-DERS'!O2),"",CONCATENATE('PROGRAM-DERS'!O2,"    (",'PROGRAM-Öğretim Üyesi'!P2,")   -  ",'PROGRAM-SINIF'!R2))</f>
        <v xml:space="preserve">     ()   -  </v>
      </c>
      <c r="P2" s="325" t="str">
        <f>IF(ISBLANK('PROGRAM-DERS'!P2),"",CONCATENATE('PROGRAM-DERS'!P2,"    (",'PROGRAM-Öğretim Üyesi'!Q2,")   -  ",'PROGRAM-SINIF'!S2))</f>
        <v/>
      </c>
      <c r="Q2" s="307" t="str">
        <f>IF(ISBLANK('PROGRAM-DERS'!S2),"",CONCATENATE('PROGRAM-DERS'!S2,"    (",'PROGRAM-Öğretim Üyesi'!T2,")   -  ",'PROGRAM-SINIF'!V2))</f>
        <v/>
      </c>
      <c r="R2" s="237" t="str">
        <f>IF(ISBLANK('PROGRAM-DERS'!T2),"",CONCATENATE('PROGRAM-DERS'!T2,"    (",'PROGRAM-Öğretim Üyesi'!U2,")   -  ",'PROGRAM-SINIF'!W2))</f>
        <v/>
      </c>
      <c r="S2" s="236" t="str">
        <f>IF(ISBLANK('PROGRAM-DERS'!U2),"",CONCATENATE('PROGRAM-DERS'!U2,"    (",'PROGRAM-Öğretim Üyesi'!V2,")   -  ",'PROGRAM-SINIF'!X2))</f>
        <v/>
      </c>
      <c r="T2" s="238" t="str">
        <f>IF(ISBLANK('PROGRAM-DERS'!V2),"",CONCATENATE('PROGRAM-DERS'!V2,"    (",'PROGRAM-Öğretim Üyesi'!W2,")   -  ",'PROGRAM-SINIF'!Y2))</f>
        <v/>
      </c>
      <c r="U2" s="163">
        <f>21-ROUNDUP(IFERROR(FIND("nline",#REF!),0)/100,0)-ROUNDUP(IFERROR(FIND("nline",#REF!),0)/100,0)-ROUNDUP(IFERROR(FIND("nline",#REF!),0)/100,0)-ROUNDUP(IFERROR(FIND("nline",#REF!),0)/100,0)-ROUNDUP(IFERROR(FIND("uzmanlık",Q2),0)/100,0)-COUNTBLANK(C2:R2)-COUNTIF(C2:R2,"Türk Dili")-COUNTIF(C2:R2,"Atatürk İlk. Ve İnk. Tar.")-COUNTIF(C2:R2,"Staj 1")-COUNTIF(C2:R2,"Staj 2")-COUNTIF(C2:R2,"Bilg. Müh. Tasarımı")-COUNTIF(C2:R2,"Fizik I - Lab")</f>
        <v>7</v>
      </c>
      <c r="V2" s="163">
        <f>MAX(U2:U120)</f>
        <v>18</v>
      </c>
    </row>
    <row r="3" spans="1:22" x14ac:dyDescent="0.25">
      <c r="A3" s="807"/>
      <c r="B3" s="152">
        <v>0.33333333333333331</v>
      </c>
      <c r="C3" s="815" t="str">
        <f>IF(ISBLANK('PROGRAM-DERS'!C4),"",CONCATENATE('PROGRAM-DERS'!C4,"    (",'PROGRAM-Öğretim Üyesi'!C3,")   -  ",'PROGRAM-SINIF'!C3))</f>
        <v xml:space="preserve">     ()   -  </v>
      </c>
      <c r="D3" s="816"/>
      <c r="E3" s="816"/>
      <c r="F3" s="817"/>
      <c r="G3" s="804" t="str">
        <f>IF(ISBLANK('PROGRAM-DERS'!G4),"",CONCATENATE('PROGRAM-DERS'!G4,"    (",'PROGRAM-Öğretim Üyesi'!H3,")   -  ",'PROGRAM-SINIF'!H3))</f>
        <v xml:space="preserve">     ()   -  </v>
      </c>
      <c r="H3" s="805"/>
      <c r="I3" s="805"/>
      <c r="J3" s="805"/>
      <c r="K3" s="156" t="str">
        <f>IF(ISBLANK('PROGRAM-DERS'!K4),"",CONCATENATE('PROGRAM-DERS'!K4,"    (",'PROGRAM-Öğretim Üyesi'!L3,")   -  ",'PROGRAM-SINIF'!M3))</f>
        <v/>
      </c>
      <c r="L3" s="350" t="str">
        <f>IF(ISBLANK('PROGRAM-DERS'!L4),"",CONCATENATE('PROGRAM-DERS'!L4,"    (",'PROGRAM-Öğretim Üyesi'!M3,")   -  ",'PROGRAM-SINIF'!N3))</f>
        <v/>
      </c>
      <c r="M3" s="37" t="str">
        <f>IF(ISBLANK('PROGRAM-DERS'!M4),"",CONCATENATE('PROGRAM-DERS'!M4,"    (",'PROGRAM-Öğretim Üyesi'!N3,")   -  ",'PROGRAM-SINIF'!O3))</f>
        <v/>
      </c>
      <c r="N3" s="37" t="str">
        <f>IF(ISBLANK('PROGRAM-DERS'!N4),"",CONCATENATE('PROGRAM-DERS'!N4,"    (",'PROGRAM-Öğretim Üyesi'!O3,")   -  ",'PROGRAM-SINIF'!P3))</f>
        <v/>
      </c>
      <c r="O3" s="40" t="str">
        <f>IF(ISBLANK('PROGRAM-DERS'!O4),"",CONCATENATE('PROGRAM-DERS'!O4,"    (",'PROGRAM-Öğretim Üyesi'!P3,")   -  ",'PROGRAM-SINIF'!R3))</f>
        <v xml:space="preserve">Bitirme Çalışması    ()   -  </v>
      </c>
      <c r="P3" s="325" t="str">
        <f>IF(ISBLANK('PROGRAM-DERS'!P4),"",CONCATENATE('PROGRAM-DERS'!P4,"    (",'PROGRAM-Öğretim Üyesi'!Q3,")   -  ",'PROGRAM-SINIF'!S3))</f>
        <v/>
      </c>
      <c r="Q3" s="305" t="str">
        <f>IF(ISBLANK('PROGRAM-DERS'!S4),"",CONCATENATE('PROGRAM-DERS'!S4,"    (",'PROGRAM-Öğretim Üyesi'!T3,")   -  ",'PROGRAM-SINIF'!V3))</f>
        <v/>
      </c>
      <c r="R3" s="240" t="str">
        <f>IF(ISBLANK('PROGRAM-DERS'!T4),"",CONCATENATE('PROGRAM-DERS'!T4,"    (",'PROGRAM-Öğretim Üyesi'!U3,")   -  ",'PROGRAM-SINIF'!W3))</f>
        <v/>
      </c>
      <c r="S3" s="239" t="str">
        <f>IF(ISBLANK('PROGRAM-DERS'!U4),"",CONCATENATE('PROGRAM-DERS'!U4,"    (",'PROGRAM-Öğretim Üyesi'!V3,")   -  ",'PROGRAM-SINIF'!X3))</f>
        <v/>
      </c>
      <c r="T3" s="241" t="str">
        <f>IF(ISBLANK('PROGRAM-DERS'!V4),"",CONCATENATE('PROGRAM-DERS'!V4,"    (",'PROGRAM-Öğretim Üyesi'!W3,")   -  ",'PROGRAM-SINIF'!Y3))</f>
        <v/>
      </c>
      <c r="U3" s="163">
        <f>21-ROUNDUP(IFERROR(FIND("nline",#REF!),0)/100,0)-ROUNDUP(IFERROR(FIND("nline",#REF!),0)/100,0)-ROUNDUP(IFERROR(FIND("nline",#REF!),0)/100,0)-ROUNDUP(IFERROR(FIND("nline",#REF!),0)/100,0)-ROUNDUP(IFERROR(FIND("uzmanlık",Q3),0)/100,0)-COUNTBLANK(C3:R3)-COUNTIF(C3:R3,"Türk Dili")-COUNTIF(C3:R3,"Atatürk İlk. Ve İnk. Tar.")-COUNTIF(C3:R3,"Staj 1")-COUNTIF(C3:R3,"Staj 2")-COUNTIF(C3:R3,"Bilg. Müh. Tasarımı")-COUNTIF(C3:R3,"Fizik I - Lab")</f>
        <v>8</v>
      </c>
    </row>
    <row r="4" spans="1:22" ht="31.5" x14ac:dyDescent="0.25">
      <c r="A4" s="807"/>
      <c r="B4" s="102">
        <v>0.375</v>
      </c>
      <c r="C4" s="351" t="str">
        <f>IF(ISBLANK('PROGRAM-DERS'!C5),"",CONCATENATE('PROGRAM-DERS'!C5," (",'PROGRAM-Öğretim Üyesi'!C4,") - ",'PROGRAM-SINIF'!C4))</f>
        <v/>
      </c>
      <c r="D4" s="350" t="str">
        <f>IF(ISBLANK('PROGRAM-DERS'!D5),"",CONCATENATE('PROGRAM-DERS'!D5," (",'PROGRAM-Öğretim Üyesi'!D4,") - ",'PROGRAM-SINIF'!D4))</f>
        <v xml:space="preserve">  () - İnternet</v>
      </c>
      <c r="E4" s="350" t="str">
        <f>IF(ISBLANK('PROGRAM-DERS'!E5),"",CONCATENATE('PROGRAM-DERS'!E5," (",'PROGRAM-Öğretim Üyesi'!E4,") - ",'PROGRAM-SINIF'!E4))</f>
        <v xml:space="preserve">  () - İnternet</v>
      </c>
      <c r="F4" s="352" t="str">
        <f>IF(ISBLANK('PROGRAM-DERS'!F5),"",CONCATENATE('PROGRAM-DERS'!F5," (",'PROGRAM-Öğretim Üyesi'!F4,") - ",'PROGRAM-SINIF'!F4))</f>
        <v/>
      </c>
      <c r="G4" s="156" t="str">
        <f>IF(ISBLANK('PROGRAM-DERS'!G5),"",CONCATENATE('PROGRAM-DERS'!G5," (",'PROGRAM-Öğretim Üyesi'!G4,") - ",'PROGRAM-SINIF'!G4))</f>
        <v/>
      </c>
      <c r="H4" s="350" t="str">
        <f>IF(ISBLANK('PROGRAM-DERS'!H5),"",CONCATENATE('PROGRAM-DERS'!H5," (",'PROGRAM-Öğretim Üyesi'!H4,") - ",'PROGRAM-SINIF'!H4))</f>
        <v xml:space="preserve">  () - İnternet</v>
      </c>
      <c r="I4" s="350" t="str">
        <f>IF(ISBLANK('PROGRAM-DERS'!I5),"",CONCATENATE('PROGRAM-DERS'!I5," (",'PROGRAM-Öğretim Üyesi'!I4,") - ",'PROGRAM-SINIF'!I4))</f>
        <v/>
      </c>
      <c r="J4" s="350" t="str">
        <f>IF(ISBLANK('PROGRAM-DERS'!J5),"",CONCATENATE('PROGRAM-DERS'!J5," (",'PROGRAM-Öğretim Üyesi'!J4,") - ",'PROGRAM-SINIF'!J4))</f>
        <v>Logic Circius (Mantık Devreleri - D) (1104) () - İnternet</v>
      </c>
      <c r="K4" s="156" t="str">
        <f>IF(ISBLANK('PROGRAM-DERS'!K5),"",CONCATENATE('PROGRAM-DERS'!K5," (",'PROGRAM-Öğretim Üyesi'!K4,") - ",'PROGRAM-SINIF'!K4))</f>
        <v>Biçimsel Diller ve Soyut Makineler - A (1107) () - İnternet</v>
      </c>
      <c r="L4" s="351" t="str">
        <f>IF(ISBLANK('PROGRAM-DERS'!L5),"",CONCATENATE('PROGRAM-DERS'!L5," (",'PROGRAM-Öğretim Üyesi'!L4,") - ",'PROGRAM-SINIF'!L4))</f>
        <v>Veritabanı Yönetim Sistemleri - B (1108) () - İnternet</v>
      </c>
      <c r="M4" s="351" t="str">
        <f>IF(ISBLANK('PROGRAM-DERS'!M5),"",CONCATENATE('PROGRAM-DERS'!M5," (",'PROGRAM-Öğretim Üyesi'!M4,") - ",'PROGRAM-SINIF'!M4))</f>
        <v/>
      </c>
      <c r="N4" s="351" t="str">
        <f>IF(ISBLANK('PROGRAM-DERS'!N5),"",CONCATENATE('PROGRAM-DERS'!N5," (",'PROGRAM-Öğretim Üyesi'!N4,") - ",'PROGRAM-SINIF'!N4))</f>
        <v/>
      </c>
      <c r="O4" s="351" t="str">
        <f>IF(ISBLANK('PROGRAM-DERS'!O5),"",CONCATENATE('PROGRAM-DERS'!O5," (",'PROGRAM-Öğretim Üyesi'!O4,") - ",'PROGRAM-SINIF'!O4))</f>
        <v/>
      </c>
      <c r="P4" s="351" t="str">
        <f>IF(ISBLANK('PROGRAM-DERS'!P5),"",CONCATENATE('PROGRAM-DERS'!P5," (",'PROGRAM-Öğretim Üyesi'!P4,") - ",'PROGRAM-SINIF'!P4))</f>
        <v>Mobil Uygulama Geliştirme(1201) () - İnternet</v>
      </c>
      <c r="Q4" s="351" t="str">
        <f>IF(ISBLANK('PROGRAM-DERS'!Q5),"",CONCATENATE('PROGRAM-DERS'!Q5," (",'PROGRAM-Öğretim Üyesi'!Q4,") - ",'PROGRAM-SINIF'!Q4))</f>
        <v/>
      </c>
      <c r="R4" s="351" t="str">
        <f>IF(ISBLANK('PROGRAM-DERS'!S5),"",CONCATENATE('PROGRAM-DERS'!S5," (",'PROGRAM-Öğretim Üyesi'!R4,") - ",'PROGRAM-SINIF'!R4))</f>
        <v/>
      </c>
      <c r="S4" s="351" t="str">
        <f>IF(ISBLANK('PROGRAM-DERS'!T5),"",CONCATENATE('PROGRAM-DERS'!T5," (",'PROGRAM-Öğretim Üyesi'!S4,") - ",'PROGRAM-SINIF'!S4))</f>
        <v/>
      </c>
      <c r="T4" s="351" t="str">
        <f>IF(ISBLANK('PROGRAM-DERS'!U5),"",CONCATENATE('PROGRAM-DERS'!U5," (",'PROGRAM-Öğretim Üyesi'!T4,") - ",'PROGRAM-SINIF'!T4))</f>
        <v/>
      </c>
      <c r="U4" s="163">
        <f>21-ROUNDUP(IFERROR(FIND("nline",#REF!),0)/100,0)-ROUNDUP(IFERROR(FIND("nline",#REF!),0)/100,0)-ROUNDUP(IFERROR(FIND("nline",#REF!),0)/100,0)-ROUNDUP(IFERROR(FIND("nline",#REF!),0)/100,0)-ROUNDUP(IFERROR(FIND("uzmanlık",Q4),0)/100,0)-COUNTBLANK(C4:R4)-COUNTIF(C4:R4,"Türk Dili")-COUNTIF(C4:R4,"Atatürk İlk. Ve İnk. Tar.")-COUNTIF(C4:R4,"Staj 1")-COUNTIF(C4:R4,"Staj 2")-COUNTIF(C4:R4,"Bilg. Müh. Tasarımı")-COUNTIF(C4:R4,"Fizik I - Lab")</f>
        <v>12</v>
      </c>
    </row>
    <row r="5" spans="1:22" ht="31.5" x14ac:dyDescent="0.25">
      <c r="A5" s="807"/>
      <c r="B5" s="102">
        <v>0.41666666666666702</v>
      </c>
      <c r="C5" s="351" t="str">
        <f>IF(ISBLANK('PROGRAM-DERS'!C6),"",CONCATENATE('PROGRAM-DERS'!C6," (",'PROGRAM-Öğretim Üyesi'!C5,") - ",'PROGRAM-SINIF'!C5))</f>
        <v/>
      </c>
      <c r="D5" s="350" t="str">
        <f>IF(ISBLANK('PROGRAM-DERS'!D6),"",CONCATENATE('PROGRAM-DERS'!D6," (",'PROGRAM-Öğretim Üyesi'!D5,") - ",'PROGRAM-SINIF'!D5))</f>
        <v xml:space="preserve">  () - İnternet</v>
      </c>
      <c r="E5" s="350" t="str">
        <f>IF(ISBLANK('PROGRAM-DERS'!E6),"",CONCATENATE('PROGRAM-DERS'!E6," (",'PROGRAM-Öğretim Üyesi'!E5,") - ",'PROGRAM-SINIF'!E5))</f>
        <v xml:space="preserve">  () - İnternet</v>
      </c>
      <c r="F5" s="352" t="str">
        <f>IF(ISBLANK('PROGRAM-DERS'!F6),"",CONCATENATE('PROGRAM-DERS'!F6," (",'PROGRAM-Öğretim Üyesi'!F5,") - ",'PROGRAM-SINIF'!F5))</f>
        <v/>
      </c>
      <c r="G5" s="156" t="str">
        <f>IF(ISBLANK('PROGRAM-DERS'!G6),"",CONCATENATE('PROGRAM-DERS'!G6," (",'PROGRAM-Öğretim Üyesi'!G5,") - ",'PROGRAM-SINIF'!G5))</f>
        <v/>
      </c>
      <c r="H5" s="350" t="str">
        <f>IF(ISBLANK('PROGRAM-DERS'!H6),"",CONCATENATE('PROGRAM-DERS'!H6," (",'PROGRAM-Öğretim Üyesi'!H5,") - ",'PROGRAM-SINIF'!H5))</f>
        <v xml:space="preserve">  () - İnternet</v>
      </c>
      <c r="I5" s="350" t="str">
        <f>IF(ISBLANK('PROGRAM-DERS'!I6),"",CONCATENATE('PROGRAM-DERS'!I6," (",'PROGRAM-Öğretim Üyesi'!I5,") - ",'PROGRAM-SINIF'!I5))</f>
        <v/>
      </c>
      <c r="J5" s="350" t="str">
        <f>IF(ISBLANK('PROGRAM-DERS'!J6),"",CONCATENATE('PROGRAM-DERS'!J6," (",'PROGRAM-Öğretim Üyesi'!J5,") - ",'PROGRAM-SINIF'!J5))</f>
        <v>Logic Circius (Mantık Devreleri - D) (1104) () - İnternet</v>
      </c>
      <c r="K5" s="156" t="str">
        <f>IF(ISBLANK('PROGRAM-DERS'!K6),"",CONCATENATE('PROGRAM-DERS'!K6," (",'PROGRAM-Öğretim Üyesi'!K5,") - ",'PROGRAM-SINIF'!K5))</f>
        <v>Biçimsel Diller ve Soyut Makineler - A (1107) () - İnternet</v>
      </c>
      <c r="L5" s="351" t="str">
        <f>IF(ISBLANK('PROGRAM-DERS'!L6),"",CONCATENATE('PROGRAM-DERS'!L6," (",'PROGRAM-Öğretim Üyesi'!L5,") - ",'PROGRAM-SINIF'!L5))</f>
        <v>Veritabanı Yönetim Sistemleri - B (1108) () - İnternet</v>
      </c>
      <c r="M5" s="351" t="str">
        <f>IF(ISBLANK('PROGRAM-DERS'!M6),"",CONCATENATE('PROGRAM-DERS'!M6," (",'PROGRAM-Öğretim Üyesi'!M5,") - ",'PROGRAM-SINIF'!M5))</f>
        <v/>
      </c>
      <c r="N5" s="351" t="str">
        <f>IF(ISBLANK('PROGRAM-DERS'!N6),"",CONCATENATE('PROGRAM-DERS'!N6," (",'PROGRAM-Öğretim Üyesi'!N5,") - ",'PROGRAM-SINIF'!N5))</f>
        <v/>
      </c>
      <c r="O5" s="351" t="str">
        <f>IF(ISBLANK('PROGRAM-DERS'!O6),"",CONCATENATE('PROGRAM-DERS'!O6," (",'PROGRAM-Öğretim Üyesi'!O5,") - ",'PROGRAM-SINIF'!O5))</f>
        <v/>
      </c>
      <c r="P5" s="351" t="str">
        <f>IF(ISBLANK('PROGRAM-DERS'!P6),"",CONCATENATE('PROGRAM-DERS'!P6," (",'PROGRAM-Öğretim Üyesi'!P5,") - ",'PROGRAM-SINIF'!P5))</f>
        <v>Mobil Uygulama Geliştirme(1201) () - İnternet</v>
      </c>
      <c r="Q5" s="351" t="str">
        <f>IF(ISBLANK('PROGRAM-DERS'!Q6),"",CONCATENATE('PROGRAM-DERS'!Q6," (",'PROGRAM-Öğretim Üyesi'!Q5,") - ",'PROGRAM-SINIF'!Q5))</f>
        <v>Optimizasyon () - İnternet</v>
      </c>
      <c r="R5" s="351" t="str">
        <f>IF(ISBLANK('PROGRAM-DERS'!S6),"",CONCATENATE('PROGRAM-DERS'!S6," (",'PROGRAM-Öğretim Üyesi'!R5,") - ",'PROGRAM-SINIF'!R5))</f>
        <v>Seminer(YL) () - İnternet</v>
      </c>
      <c r="S5" s="351" t="str">
        <f>IF(ISBLANK('PROGRAM-DERS'!T6),"",CONCATENATE('PROGRAM-DERS'!T6," (",'PROGRAM-Öğretim Üyesi'!S5,") - ",'PROGRAM-SINIF'!S5))</f>
        <v/>
      </c>
      <c r="T5" s="351" t="str">
        <f>IF(ISBLANK('PROGRAM-DERS'!U6),"",CONCATENATE('PROGRAM-DERS'!U6," (",'PROGRAM-Öğretim Üyesi'!T5,") - ",'PROGRAM-SINIF'!T5))</f>
        <v/>
      </c>
      <c r="U5" s="163">
        <f>21-ROUNDUP(IFERROR(FIND("nline",#REF!),0)/100,0)-ROUNDUP(IFERROR(FIND("nline",#REF!),0)/100,0)-ROUNDUP(IFERROR(FIND("nline",#REF!),0)/100,0)-ROUNDUP(IFERROR(FIND("nline",#REF!),0)/100,0)-ROUNDUP(IFERROR(FIND("uzmanlık",Q5),0)/100,0)-COUNTBLANK(C5:R5)-COUNTIF(C5:R5,"Türk Dili")-COUNTIF(C5:R5,"Atatürk İlk. Ve İnk. Tar.")-COUNTIF(C5:R5,"Staj 1")-COUNTIF(C5:R5,"Staj 2")-COUNTIF(C5:R5,"Bilg. Müh. Tasarımı")-COUNTIF(C5:R5,"Fizik I - Lab")</f>
        <v>14</v>
      </c>
    </row>
    <row r="6" spans="1:22" x14ac:dyDescent="0.25">
      <c r="A6" s="807"/>
      <c r="B6" s="102">
        <v>0.45833333333333298</v>
      </c>
      <c r="C6" s="351" t="str">
        <f>IF(ISBLANK('PROGRAM-DERS'!C7),"",CONCATENATE('PROGRAM-DERS'!C7," (",'PROGRAM-Öğretim Üyesi'!C6,") - ",'PROGRAM-SINIF'!C6))</f>
        <v>Fizik I - Lab - A  (KM4) () - İnternet</v>
      </c>
      <c r="D6" s="350" t="str">
        <f>IF(ISBLANK('PROGRAM-DERS'!D7),"",CONCATENATE('PROGRAM-DERS'!D7," (",'PROGRAM-Öğretim Üyesi'!D6,") - ",'PROGRAM-SINIF'!D6))</f>
        <v>Fizik I - Lab - B (1102) () - İnternet</v>
      </c>
      <c r="E6" s="350" t="str">
        <f>IF(ISBLANK('PROGRAM-DERS'!E7),"",CONCATENATE('PROGRAM-DERS'!E7," (",'PROGRAM-Öğretim Üyesi'!E6,") - ",'PROGRAM-SINIF'!E6))</f>
        <v>Fizik I - Lab - C (1202) () - İnternet</v>
      </c>
      <c r="F6" s="352" t="str">
        <f>IF(ISBLANK('PROGRAM-DERS'!F7),"",CONCATENATE('PROGRAM-DERS'!F7," (",'PROGRAM-Öğretim Üyesi'!F6,") - ",'PROGRAM-SINIF'!F6))</f>
        <v/>
      </c>
      <c r="G6" s="156" t="str">
        <f>IF(ISBLANK('PROGRAM-DERS'!G7),"",CONCATENATE('PROGRAM-DERS'!G7," (",'PROGRAM-Öğretim Üyesi'!G6,") - ",'PROGRAM-SINIF'!G6))</f>
        <v/>
      </c>
      <c r="H6" s="350" t="str">
        <f>IF(ISBLANK('PROGRAM-DERS'!H7),"",CONCATENATE('PROGRAM-DERS'!H7," (",'PROGRAM-Öğretim Üyesi'!H6,") - ",'PROGRAM-SINIF'!H6))</f>
        <v/>
      </c>
      <c r="I6" s="350" t="str">
        <f>IF(ISBLANK('PROGRAM-DERS'!I7),"",CONCATENATE('PROGRAM-DERS'!I7," (",'PROGRAM-Öğretim Üyesi'!I6,") - ",'PROGRAM-SINIF'!I6))</f>
        <v/>
      </c>
      <c r="J6" s="350" t="str">
        <f>IF(ISBLANK('PROGRAM-DERS'!J7),"",CONCATENATE('PROGRAM-DERS'!J7," (",'PROGRAM-Öğretim Üyesi'!J6,") - ",'PROGRAM-SINIF'!J6))</f>
        <v/>
      </c>
      <c r="K6" s="156" t="str">
        <f>IF(ISBLANK('PROGRAM-DERS'!K7),"",CONCATENATE('PROGRAM-DERS'!K7," (",'PROGRAM-Öğretim Üyesi'!K6,") - ",'PROGRAM-SINIF'!K6))</f>
        <v>NEJAT YUMUŞAK () - İnternet</v>
      </c>
      <c r="L6" s="351" t="str">
        <f>IF(ISBLANK('PROGRAM-DERS'!L7),"",CONCATENATE('PROGRAM-DERS'!L7," (",'PROGRAM-Öğretim Üyesi'!L6,") - ",'PROGRAM-SINIF'!L6))</f>
        <v>İSMAİL ÖZTEL(İNTİBAK) () - İnternet</v>
      </c>
      <c r="M6" s="351" t="str">
        <f>IF(ISBLANK('PROGRAM-DERS'!M7),"",CONCATENATE('PROGRAM-DERS'!M7," (",'PROGRAM-Öğretim Üyesi'!M6,") - ",'PROGRAM-SINIF'!M6))</f>
        <v/>
      </c>
      <c r="N6" s="351" t="str">
        <f>IF(ISBLANK('PROGRAM-DERS'!N7),"",CONCATENATE('PROGRAM-DERS'!N7," (",'PROGRAM-Öğretim Üyesi'!N6,") - ",'PROGRAM-SINIF'!N6))</f>
        <v/>
      </c>
      <c r="O6" s="351" t="str">
        <f>IF(ISBLANK('PROGRAM-DERS'!O7),"",CONCATENATE('PROGRAM-DERS'!O7," (",'PROGRAM-Öğretim Üyesi'!O6,") - ",'PROGRAM-SINIF'!O6))</f>
        <v/>
      </c>
      <c r="P6" s="351" t="str">
        <f>IF(ISBLANK('PROGRAM-DERS'!P7),"",CONCATENATE('PROGRAM-DERS'!P7," (",'PROGRAM-Öğretim Üyesi'!P6,") - ",'PROGRAM-SINIF'!P6))</f>
        <v>ÜMİT KOCABIÇAK () - İnternet</v>
      </c>
      <c r="Q6" s="351" t="str">
        <f>IF(ISBLANK('PROGRAM-DERS'!Q7),"",CONCATENATE('PROGRAM-DERS'!Q7," (",'PROGRAM-Öğretim Üyesi'!Q6,") - ",'PROGRAM-SINIF'!Q6))</f>
        <v>Optimizasyon () - İnternet</v>
      </c>
      <c r="R6" s="351" t="str">
        <f>IF(ISBLANK('PROGRAM-DERS'!S7),"",CONCATENATE('PROGRAM-DERS'!S7," (",'PROGRAM-Öğretim Üyesi'!R6,") - ",'PROGRAM-SINIF'!R6))</f>
        <v>AHMET ZENGİN () - İnternet</v>
      </c>
      <c r="S6" s="351" t="str">
        <f>IF(ISBLANK('PROGRAM-DERS'!T7),"",CONCATENATE('PROGRAM-DERS'!T7," (",'PROGRAM-Öğretim Üyesi'!S6,") - ",'PROGRAM-SINIF'!S6))</f>
        <v/>
      </c>
      <c r="T6" s="351" t="str">
        <f>IF(ISBLANK('PROGRAM-DERS'!U7),"",CONCATENATE('PROGRAM-DERS'!U7," (",'PROGRAM-Öğretim Üyesi'!T6,") - ",'PROGRAM-SINIF'!T6))</f>
        <v/>
      </c>
      <c r="U6" s="163">
        <f>21-ROUNDUP(IFERROR(FIND("nline",#REF!),0)/100,0)-ROUNDUP(IFERROR(FIND("nline",#REF!),0)/100,0)-ROUNDUP(IFERROR(FIND("nline",#REF!),0)/100,0)-ROUNDUP(IFERROR(FIND("nline",#REF!),0)/100,0)-ROUNDUP(IFERROR(FIND("uzmanlık",Q6),0)/100,0)-COUNTBLANK(C6:R6)-COUNTIF(C6:R6,"Türk Dili")-COUNTIF(C6:R6,"Atatürk İlk. Ve İnk. Tar.")-COUNTIF(C6:R6,"Staj 1")-COUNTIF(C6:R6,"Staj 2")-COUNTIF(C6:R6,"Bilg. Müh. Tasarımı")-COUNTIF(C6:R6,"Fizik I - Lab")</f>
        <v>13</v>
      </c>
    </row>
    <row r="7" spans="1:22" ht="31.5" x14ac:dyDescent="0.25">
      <c r="A7" s="807"/>
      <c r="B7" s="102">
        <v>0.5</v>
      </c>
      <c r="C7" s="351" t="str">
        <f>IF(ISBLANK('PROGRAM-DERS'!C8),"",CONCATENATE('PROGRAM-DERS'!C8," (",'PROGRAM-Öğretim Üyesi'!C7,") - ",'PROGRAM-SINIF'!C7))</f>
        <v>Fizik I - Lab - A  (KM4) () - İnternet</v>
      </c>
      <c r="D7" s="350" t="str">
        <f>IF(ISBLANK('PROGRAM-DERS'!D8),"",CONCATENATE('PROGRAM-DERS'!D8," (",'PROGRAM-Öğretim Üyesi'!D7,") - ",'PROGRAM-SINIF'!D7))</f>
        <v>Fizik I - Lab - B (1102) () - İnternet</v>
      </c>
      <c r="E7" s="350" t="str">
        <f>IF(ISBLANK('PROGRAM-DERS'!E8),"",CONCATENATE('PROGRAM-DERS'!E8," (",'PROGRAM-Öğretim Üyesi'!E7,") - ",'PROGRAM-SINIF'!E7))</f>
        <v>Fizik I - Lab - C (1202) () - İnternet</v>
      </c>
      <c r="F7" s="352" t="str">
        <f>IF(ISBLANK('PROGRAM-DERS'!F8),"",CONCATENATE('PROGRAM-DERS'!F8," (",'PROGRAM-Öğretim Üyesi'!F7,") - ",'PROGRAM-SINIF'!F7))</f>
        <v/>
      </c>
      <c r="G7" s="156" t="str">
        <f>IF(ISBLANK('PROGRAM-DERS'!G8),"",CONCATENATE('PROGRAM-DERS'!G8," (",'PROGRAM-Öğretim Üyesi'!G7,") - ",'PROGRAM-SINIF'!G7))</f>
        <v>Sayısal Analiz - A (1104) () - İnternet</v>
      </c>
      <c r="H7" s="350" t="str">
        <f>IF(ISBLANK('PROGRAM-DERS'!H8),"",CONCATENATE('PROGRAM-DERS'!H8," (",'PROGRAM-Öğretim Üyesi'!H7,") - ",'PROGRAM-SINIF'!H7))</f>
        <v xml:space="preserve">  () - İnternet</v>
      </c>
      <c r="I7" s="350" t="str">
        <f>IF(ISBLANK('PROGRAM-DERS'!I8),"",CONCATENATE('PROGRAM-DERS'!I8," (",'PROGRAM-Öğretim Üyesi'!I7,") - ",'PROGRAM-SINIF'!I7))</f>
        <v>Elektronik Devreler ve Laboratuvarı  - C (1106) () - İnternet</v>
      </c>
      <c r="J7" s="350" t="str">
        <f>IF(ISBLANK('PROGRAM-DERS'!J8),"",CONCATENATE('PROGRAM-DERS'!J8," (",'PROGRAM-Öğretim Üyesi'!J7,") - ",'PROGRAM-SINIF'!J7))</f>
        <v xml:space="preserve">  () - İnternet</v>
      </c>
      <c r="K7" s="156" t="str">
        <f>IF(ISBLANK('PROGRAM-DERS'!K8),"",CONCATENATE('PROGRAM-DERS'!K8," (",'PROGRAM-Öğretim Üyesi'!K7,") - ",'PROGRAM-SINIF'!K7))</f>
        <v>Veri İletişimi - A (1107) () - İnternet</v>
      </c>
      <c r="L7" s="351" t="str">
        <f>IF(ISBLANK('PROGRAM-DERS'!L8),"",CONCATENATE('PROGRAM-DERS'!L8," (",'PROGRAM-Öğretim Üyesi'!L7,") - ",'PROGRAM-SINIF'!L7))</f>
        <v/>
      </c>
      <c r="M7" s="351" t="str">
        <f>IF(ISBLANK('PROGRAM-DERS'!M8),"",CONCATENATE('PROGRAM-DERS'!M8," (",'PROGRAM-Öğretim Üyesi'!M7,") - ",'PROGRAM-SINIF'!M7))</f>
        <v/>
      </c>
      <c r="N7" s="351" t="str">
        <f>IF(ISBLANK('PROGRAM-DERS'!N8),"",CONCATENATE('PROGRAM-DERS'!N8," (",'PROGRAM-Öğretim Üyesi'!N7,") - ",'PROGRAM-SINIF'!N7))</f>
        <v>Data Communications (Veri İletişimi - D) (1109) () - İnternet</v>
      </c>
      <c r="O7" s="351" t="str">
        <f>IF(ISBLANK('PROGRAM-DERS'!O8),"",CONCATENATE('PROGRAM-DERS'!O8," (",'PROGRAM-Öğretim Üyesi'!O7,") - ",'PROGRAM-SINIF'!O7))</f>
        <v/>
      </c>
      <c r="P7" s="351" t="str">
        <f>IF(ISBLANK('PROGRAM-DERS'!P8),"",CONCATENATE('PROGRAM-DERS'!P8," (",'PROGRAM-Öğretim Üyesi'!P7,") - ",'PROGRAM-SINIF'!P7))</f>
        <v/>
      </c>
      <c r="Q7" s="351" t="str">
        <f>IF(ISBLANK('PROGRAM-DERS'!Q8),"",CONCATENATE('PROGRAM-DERS'!Q8," (",'PROGRAM-Öğretim Üyesi'!Q7,") - ",'PROGRAM-SINIF'!Q7))</f>
        <v/>
      </c>
      <c r="R7" s="351" t="str">
        <f>IF(ISBLANK('PROGRAM-DERS'!S8),"",CONCATENATE('PROGRAM-DERS'!S8," (",'PROGRAM-Öğretim Üyesi'!R7,") - ",'PROGRAM-SINIF'!R7))</f>
        <v xml:space="preserve">  () - İnternet</v>
      </c>
      <c r="S7" s="351" t="str">
        <f>IF(ISBLANK('PROGRAM-DERS'!T8),"",CONCATENATE('PROGRAM-DERS'!T8," (",'PROGRAM-Öğretim Üyesi'!S7,") - ",'PROGRAM-SINIF'!S7))</f>
        <v/>
      </c>
      <c r="T7" s="351" t="str">
        <f>IF(ISBLANK('PROGRAM-DERS'!U8),"",CONCATENATE('PROGRAM-DERS'!U8," (",'PROGRAM-Öğretim Üyesi'!T7,") - ",'PROGRAM-SINIF'!T7))</f>
        <v>Lineer Sistemler Teorisi (1201) () - İnternet</v>
      </c>
      <c r="U7" s="163">
        <f>21-ROUNDUP(IFERROR(FIND("nline",#REF!),0)/100,0)-ROUNDUP(IFERROR(FIND("nline",#REF!),0)/100,0)-ROUNDUP(IFERROR(FIND("nline",#REF!),0)/100,0)-ROUNDUP(IFERROR(FIND("nline",#REF!),0)/100,0)-ROUNDUP(IFERROR(FIND("uzmanlık",Q7),0)/100,0)-COUNTBLANK(C7:R7)-COUNTIF(C7:R7,"Türk Dili")-COUNTIF(C7:R7,"Atatürk İlk. Ve İnk. Tar.")-COUNTIF(C7:R7,"Staj 1")-COUNTIF(C7:R7,"Staj 2")-COUNTIF(C7:R7,"Bilg. Müh. Tasarımı")-COUNTIF(C7:R7,"Fizik I - Lab")</f>
        <v>15</v>
      </c>
    </row>
    <row r="8" spans="1:22" ht="31.5" x14ac:dyDescent="0.25">
      <c r="A8" s="807"/>
      <c r="B8" s="102">
        <v>0.54166666666666596</v>
      </c>
      <c r="C8" s="351" t="str">
        <f>IF(ISBLANK('PROGRAM-DERS'!C9),"",CONCATENATE('PROGRAM-DERS'!C9," (",'PROGRAM-Öğretim Üyesi'!C8,") - ",'PROGRAM-SINIF'!C8))</f>
        <v/>
      </c>
      <c r="D8" s="350" t="str">
        <f>IF(ISBLANK('PROGRAM-DERS'!D9),"",CONCATENATE('PROGRAM-DERS'!D9," (",'PROGRAM-Öğretim Üyesi'!D8,") - ",'PROGRAM-SINIF'!D8))</f>
        <v/>
      </c>
      <c r="E8" s="350" t="str">
        <f>IF(ISBLANK('PROGRAM-DERS'!E9),"",CONCATENATE('PROGRAM-DERS'!E9," (",'PROGRAM-Öğretim Üyesi'!E8,") - ",'PROGRAM-SINIF'!E8))</f>
        <v>Programlamaya Giriş - C (1202) () - İnternet</v>
      </c>
      <c r="F8" s="352" t="str">
        <f>IF(ISBLANK('PROGRAM-DERS'!F9),"",CONCATENATE('PROGRAM-DERS'!F9," (",'PROGRAM-Öğretim Üyesi'!F8,") - ",'PROGRAM-SINIF'!F8))</f>
        <v>Intro to Programming (Prog. Giriş - D) (1103) () - İnternet</v>
      </c>
      <c r="G8" s="156" t="str">
        <f>IF(ISBLANK('PROGRAM-DERS'!G9),"",CONCATENATE('PROGRAM-DERS'!G9," (",'PROGRAM-Öğretim Üyesi'!G8,") - ",'PROGRAM-SINIF'!G8))</f>
        <v>Sayısal Analiz - A (1104) () - İnternet</v>
      </c>
      <c r="H8" s="350" t="str">
        <f>IF(ISBLANK('PROGRAM-DERS'!H9),"",CONCATENATE('PROGRAM-DERS'!H9," (",'PROGRAM-Öğretim Üyesi'!H8,") - ",'PROGRAM-SINIF'!H8))</f>
        <v>Elektronik Devreler ve Laboratuvarı  - B (1108) () - İnternet</v>
      </c>
      <c r="I8" s="350" t="str">
        <f>IF(ISBLANK('PROGRAM-DERS'!I9),"",CONCATENATE('PROGRAM-DERS'!I9," (",'PROGRAM-Öğretim Üyesi'!I8,") - ",'PROGRAM-SINIF'!I8))</f>
        <v>SEÇKİN ARI () - İnternet</v>
      </c>
      <c r="J8" s="350" t="str">
        <f>IF(ISBLANK('PROGRAM-DERS'!J9),"",CONCATENATE('PROGRAM-DERS'!J9," (",'PROGRAM-Öğretim Üyesi'!J8,") - ",'PROGRAM-SINIF'!J8))</f>
        <v xml:space="preserve">  () - İnternet</v>
      </c>
      <c r="K8" s="156" t="str">
        <f>IF(ISBLANK('PROGRAM-DERS'!K9),"",CONCATENATE('PROGRAM-DERS'!K9," (",'PROGRAM-Öğretim Üyesi'!K8,") - ",'PROGRAM-SINIF'!K8))</f>
        <v>Veri İletişimi - A (1107) () - İnternet</v>
      </c>
      <c r="L8" s="351" t="str">
        <f>IF(ISBLANK('PROGRAM-DERS'!L9),"",CONCATENATE('PROGRAM-DERS'!L9," (",'PROGRAM-Öğretim Üyesi'!L8,") - ",'PROGRAM-SINIF'!L8))</f>
        <v/>
      </c>
      <c r="M8" s="351" t="str">
        <f>IF(ISBLANK('PROGRAM-DERS'!M9),"",CONCATENATE('PROGRAM-DERS'!M9," (",'PROGRAM-Öğretim Üyesi'!M8,") - ",'PROGRAM-SINIF'!M8))</f>
        <v/>
      </c>
      <c r="N8" s="351" t="str">
        <f>IF(ISBLANK('PROGRAM-DERS'!N9),"",CONCATENATE('PROGRAM-DERS'!N9," (",'PROGRAM-Öğretim Üyesi'!N8,") - ",'PROGRAM-SINIF'!N8))</f>
        <v>Data Communications (Veri İletişimi - D) (1109) () - İnternet</v>
      </c>
      <c r="O8" s="351" t="str">
        <f>IF(ISBLANK('PROGRAM-DERS'!O9),"",CONCATENATE('PROGRAM-DERS'!O9," (",'PROGRAM-Öğretim Üyesi'!O8,") - ",'PROGRAM-SINIF'!O8))</f>
        <v>Sistem Simülasyonu (1003) () - İnternet</v>
      </c>
      <c r="P8" s="351" t="str">
        <f>IF(ISBLANK('PROGRAM-DERS'!P9),"",CONCATENATE('PROGRAM-DERS'!P9," (",'PROGRAM-Öğretim Üyesi'!P8,") - ",'PROGRAM-SINIF'!P8))</f>
        <v/>
      </c>
      <c r="Q8" s="351" t="str">
        <f>IF(ISBLANK('PROGRAM-DERS'!Q9),"",CONCATENATE('PROGRAM-DERS'!Q9," (",'PROGRAM-Öğretim Üyesi'!Q8,") - ",'PROGRAM-SINIF'!Q8))</f>
        <v/>
      </c>
      <c r="R8" s="351" t="str">
        <f>IF(ISBLANK('PROGRAM-DERS'!S9),"",CONCATENATE('PROGRAM-DERS'!S9," (",'PROGRAM-Öğretim Üyesi'!R8,") - ",'PROGRAM-SINIF'!R8))</f>
        <v>Yazılım Testi ve Kalite Ölçümü (1101) () - İnternet</v>
      </c>
      <c r="S8" s="351" t="str">
        <f>IF(ISBLANK('PROGRAM-DERS'!T9),"",CONCATENATE('PROGRAM-DERS'!T9," (",'PROGRAM-Öğretim Üyesi'!S8,") - ",'PROGRAM-SINIF'!S8))</f>
        <v/>
      </c>
      <c r="T8" s="351" t="str">
        <f>IF(ISBLANK('PROGRAM-DERS'!U9),"",CONCATENATE('PROGRAM-DERS'!U9," (",'PROGRAM-Öğretim Üyesi'!T8,") - ",'PROGRAM-SINIF'!T8))</f>
        <v>Lineer Sistemler Teorisi (1201) () - İnternet</v>
      </c>
      <c r="U8" s="163">
        <f>21-ROUNDUP(IFERROR(FIND("nline",#REF!),0)/100,0)-ROUNDUP(IFERROR(FIND("nline",#REF!),0)/100,0)-ROUNDUP(IFERROR(FIND("nline",#REF!),0)/100,0)-ROUNDUP(IFERROR(FIND("nline",#REF!),0)/100,0)-ROUNDUP(IFERROR(FIND("uzmanlık",Q8),0)/100,0)-COUNTBLANK(C8:R8)-COUNTIF(C8:R8,"Türk Dili")-COUNTIF(C8:R8,"Atatürk İlk. Ve İnk. Tar.")-COUNTIF(C8:R8,"Staj 1")-COUNTIF(C8:R8,"Staj 2")-COUNTIF(C8:R8,"Bilg. Müh. Tasarımı")-COUNTIF(C8:R8,"Fizik I - Lab")</f>
        <v>15</v>
      </c>
    </row>
    <row r="9" spans="1:22" x14ac:dyDescent="0.25">
      <c r="A9" s="807"/>
      <c r="B9" s="102">
        <v>0.58333333333333304</v>
      </c>
      <c r="C9" s="351" t="str">
        <f>IF(ISBLANK('PROGRAM-DERS'!C10),"",CONCATENATE('PROGRAM-DERS'!C10," (",'PROGRAM-Öğretim Üyesi'!C9,") - ",'PROGRAM-SINIF'!C9))</f>
        <v/>
      </c>
      <c r="D9" s="350" t="str">
        <f>IF(ISBLANK('PROGRAM-DERS'!D10),"",CONCATENATE('PROGRAM-DERS'!D10," (",'PROGRAM-Öğretim Üyesi'!D9,") - ",'PROGRAM-SINIF'!D9))</f>
        <v/>
      </c>
      <c r="E9" s="350" t="str">
        <f>IF(ISBLANK('PROGRAM-DERS'!E10),"",CONCATENATE('PROGRAM-DERS'!E10," (",'PROGRAM-Öğretim Üyesi'!E9,") - ",'PROGRAM-SINIF'!E9))</f>
        <v>GÜLÜZAR ÇİT () - İnternet</v>
      </c>
      <c r="F9" s="352" t="str">
        <f>IF(ISBLANK('PROGRAM-DERS'!F10),"",CONCATENATE('PROGRAM-DERS'!F10," (",'PROGRAM-Öğretim Üyesi'!F9,") - ",'PROGRAM-SINIF'!F9))</f>
        <v>CEMİL ÖZ () - İnternet</v>
      </c>
      <c r="G9" s="156" t="str">
        <f>IF(ISBLANK('PROGRAM-DERS'!G10),"",CONCATENATE('PROGRAM-DERS'!G10," (",'PROGRAM-Öğretim Üyesi'!G9,") - ",'PROGRAM-SINIF'!G9))</f>
        <v>YÜKSEL YURTAY () - İnternet</v>
      </c>
      <c r="H9" s="350" t="str">
        <f>IF(ISBLANK('PROGRAM-DERS'!H10),"",CONCATENATE('PROGRAM-DERS'!H10," (",'PROGRAM-Öğretim Üyesi'!H9,") - ",'PROGRAM-SINIF'!H9))</f>
        <v>SERAP KAZAN () - İnternet</v>
      </c>
      <c r="I9" s="350" t="str">
        <f>IF(ISBLANK('PROGRAM-DERS'!I10),"",CONCATENATE('PROGRAM-DERS'!I10," (",'PROGRAM-Öğretim Üyesi'!I9,") - ",'PROGRAM-SINIF'!I9))</f>
        <v/>
      </c>
      <c r="J9" s="350" t="str">
        <f>IF(ISBLANK('PROGRAM-DERS'!J10),"",CONCATENATE('PROGRAM-DERS'!J10," (",'PROGRAM-Öğretim Üyesi'!J9,") - ",'PROGRAM-SINIF'!J9))</f>
        <v xml:space="preserve">  () - İnternet</v>
      </c>
      <c r="K9" s="156" t="str">
        <f>IF(ISBLANK('PROGRAM-DERS'!K10),"",CONCATENATE('PROGRAM-DERS'!K10," (",'PROGRAM-Öğretim Üyesi'!K9,") - ",'PROGRAM-SINIF'!K9))</f>
        <v>İBRAHİM ÖZÇELİK () - İnternet</v>
      </c>
      <c r="L9" s="351" t="str">
        <f>IF(ISBLANK('PROGRAM-DERS'!L10),"",CONCATENATE('PROGRAM-DERS'!L10," (",'PROGRAM-Öğretim Üyesi'!L9,") - ",'PROGRAM-SINIF'!L9))</f>
        <v/>
      </c>
      <c r="M9" s="351" t="str">
        <f>IF(ISBLANK('PROGRAM-DERS'!M10),"",CONCATENATE('PROGRAM-DERS'!M10," (",'PROGRAM-Öğretim Üyesi'!M9,") - ",'PROGRAM-SINIF'!M9))</f>
        <v/>
      </c>
      <c r="N9" s="351" t="str">
        <f>IF(ISBLANK('PROGRAM-DERS'!N10),"",CONCATENATE('PROGRAM-DERS'!N10," (",'PROGRAM-Öğretim Üyesi'!N9,") - ",'PROGRAM-SINIF'!N9))</f>
        <v>MURAT İSKEFİYELİ () - İnternet</v>
      </c>
      <c r="O9" s="351" t="str">
        <f>IF(ISBLANK('PROGRAM-DERS'!O10),"",CONCATENATE('PROGRAM-DERS'!O10," (",'PROGRAM-Öğretim Üyesi'!O9,") - ",'PROGRAM-SINIF'!O9))</f>
        <v>Sistem Simülasyonu (1003) () - İnternet</v>
      </c>
      <c r="P9" s="351" t="str">
        <f>IF(ISBLANK('PROGRAM-DERS'!P10),"",CONCATENATE('PROGRAM-DERS'!P10," (",'PROGRAM-Öğretim Üyesi'!P9,") - ",'PROGRAM-SINIF'!P9))</f>
        <v/>
      </c>
      <c r="Q9" s="351" t="str">
        <f>IF(ISBLANK('PROGRAM-DERS'!Q10),"",CONCATENATE('PROGRAM-DERS'!Q10," (",'PROGRAM-Öğretim Üyesi'!Q9,") - ",'PROGRAM-SINIF'!Q9))</f>
        <v/>
      </c>
      <c r="R9" s="351" t="str">
        <f>IF(ISBLANK('PROGRAM-DERS'!S10),"",CONCATENATE('PROGRAM-DERS'!S10," (",'PROGRAM-Öğretim Üyesi'!R9,") - ",'PROGRAM-SINIF'!R9))</f>
        <v>Yazılım Testi ve Kalite Ölçümü (1101) () - İnternet</v>
      </c>
      <c r="S9" s="351" t="str">
        <f>IF(ISBLANK('PROGRAM-DERS'!T10),"",CONCATENATE('PROGRAM-DERS'!T10," (",'PROGRAM-Öğretim Üyesi'!S9,") - ",'PROGRAM-SINIF'!S9))</f>
        <v/>
      </c>
      <c r="T9" s="351" t="str">
        <f>IF(ISBLANK('PROGRAM-DERS'!U10),"",CONCATENATE('PROGRAM-DERS'!U10," (",'PROGRAM-Öğretim Üyesi'!T9,") - ",'PROGRAM-SINIF'!T9))</f>
        <v>AŞKIN DEMİRKOL () - İnternet</v>
      </c>
      <c r="U9" s="163">
        <f>21-ROUNDUP(IFERROR(FIND("nline",#REF!),0)/100,0)-ROUNDUP(IFERROR(FIND("nline",#REF!),0)/100,0)-ROUNDUP(IFERROR(FIND("nline",#REF!),0)/100,0)-ROUNDUP(IFERROR(FIND("nline",#REF!),0)/100,0)-ROUNDUP(IFERROR(FIND("uzmanlık",Q9),0)/100,0)-COUNTBLANK(C9:R9)-COUNTIF(C9:R9,"Türk Dili")-COUNTIF(C9:R9,"Atatürk İlk. Ve İnk. Tar.")-COUNTIF(C9:R9,"Staj 1")-COUNTIF(C9:R9,"Staj 2")-COUNTIF(C9:R9,"Bilg. Müh. Tasarımı")-COUNTIF(C9:R9,"Fizik I - Lab")</f>
        <v>14</v>
      </c>
    </row>
    <row r="10" spans="1:22" s="54" customFormat="1" ht="31.5" x14ac:dyDescent="0.25">
      <c r="A10" s="807"/>
      <c r="B10" s="164">
        <v>0.625</v>
      </c>
      <c r="C10" s="351" t="str">
        <f>IF(ISBLANK('PROGRAM-DERS'!C11),"",CONCATENATE('PROGRAM-DERS'!C11," (",'PROGRAM-Öğretim Üyesi'!C10,") - ",'PROGRAM-SINIF'!C10))</f>
        <v>Fizik I - A (KM4) () - İnternet</v>
      </c>
      <c r="D10" s="350" t="str">
        <f>IF(ISBLANK('PROGRAM-DERS'!D11),"",CONCATENATE('PROGRAM-DERS'!D11," (",'PROGRAM-Öğretim Üyesi'!D10,") - ",'PROGRAM-SINIF'!D10))</f>
        <v>Fizik I - B (1102) () - İnternet</v>
      </c>
      <c r="E10" s="350" t="str">
        <f>IF(ISBLANK('PROGRAM-DERS'!E11),"",CONCATENATE('PROGRAM-DERS'!E11," (",'PROGRAM-Öğretim Üyesi'!E10,") - ",'PROGRAM-SINIF'!E10))</f>
        <v>Fizik I - C (1202) () - İnternet</v>
      </c>
      <c r="F10" s="352" t="str">
        <f>IF(ISBLANK('PROGRAM-DERS'!F11),"",CONCATENATE('PROGRAM-DERS'!F11," (",'PROGRAM-Öğretim Üyesi'!F10,") - ",'PROGRAM-SINIF'!F10))</f>
        <v/>
      </c>
      <c r="G10" s="156" t="str">
        <f>IF(ISBLANK('PROGRAM-DERS'!G11),"",CONCATENATE('PROGRAM-DERS'!G11," (",'PROGRAM-Öğretim Üyesi'!G10,") - ",'PROGRAM-SINIF'!G10))</f>
        <v>Sayısal Analiz - A (1104) () - İnternet</v>
      </c>
      <c r="H10" s="350" t="str">
        <f>IF(ISBLANK('PROGRAM-DERS'!H11),"",CONCATENATE('PROGRAM-DERS'!H11," (",'PROGRAM-Öğretim Üyesi'!H10,") - ",'PROGRAM-SINIF'!H10))</f>
        <v>Elektronik Devreler ve Laboratuvarı  - B (1105) () - İnternet</v>
      </c>
      <c r="I10" s="350" t="str">
        <f>IF(ISBLANK('PROGRAM-DERS'!I11),"",CONCATENATE('PROGRAM-DERS'!I11," (",'PROGRAM-Öğretim Üyesi'!I10,") - ",'PROGRAM-SINIF'!I10))</f>
        <v/>
      </c>
      <c r="J10" s="350" t="str">
        <f>IF(ISBLANK('PROGRAM-DERS'!J11),"",CONCATENATE('PROGRAM-DERS'!J11," (",'PROGRAM-Öğretim Üyesi'!J10,") - ",'PROGRAM-SINIF'!J10))</f>
        <v/>
      </c>
      <c r="K10" s="156" t="str">
        <f>IF(ISBLANK('PROGRAM-DERS'!K11),"",CONCATENATE('PROGRAM-DERS'!K11," (",'PROGRAM-Öğretim Üyesi'!K10,") - ",'PROGRAM-SINIF'!K10))</f>
        <v/>
      </c>
      <c r="L10" s="351" t="str">
        <f>IF(ISBLANK('PROGRAM-DERS'!L11),"",CONCATENATE('PROGRAM-DERS'!L11," (",'PROGRAM-Öğretim Üyesi'!L10,") - ",'PROGRAM-SINIF'!L10))</f>
        <v>Veritabanı Yönetim Sistemleri - B (1108) () - İnternet</v>
      </c>
      <c r="M10" s="351" t="str">
        <f>IF(ISBLANK('PROGRAM-DERS'!M11),"",CONCATENATE('PROGRAM-DERS'!M11," (",'PROGRAM-Öğretim Üyesi'!M10,") - ",'PROGRAM-SINIF'!M10))</f>
        <v/>
      </c>
      <c r="N10" s="351" t="str">
        <f>IF(ISBLANK('PROGRAM-DERS'!N11),"",CONCATENATE('PROGRAM-DERS'!N11," (",'PROGRAM-Öğretim Üyesi'!N10,") - ",'PROGRAM-SINIF'!N10))</f>
        <v/>
      </c>
      <c r="O10" s="351" t="str">
        <f>IF(ISBLANK('PROGRAM-DERS'!O11),"",CONCATENATE('PROGRAM-DERS'!O11," (",'PROGRAM-Öğretim Üyesi'!O10,") - ",'PROGRAM-SINIF'!O10))</f>
        <v>ABDULLAH SEVİN () - İnternet</v>
      </c>
      <c r="P10" s="351" t="str">
        <f>IF(ISBLANK('PROGRAM-DERS'!P11),"",CONCATENATE('PROGRAM-DERS'!P11," (",'PROGRAM-Öğretim Üyesi'!P10,") - ",'PROGRAM-SINIF'!P10))</f>
        <v/>
      </c>
      <c r="Q10" s="351" t="str">
        <f>IF(ISBLANK('PROGRAM-DERS'!Q11),"",CONCATENATE('PROGRAM-DERS'!Q11," (",'PROGRAM-Öğretim Üyesi'!Q10,") - ",'PROGRAM-SINIF'!Q10))</f>
        <v/>
      </c>
      <c r="R10" s="351" t="str">
        <f>IF(ISBLANK('PROGRAM-DERS'!S11),"",CONCATENATE('PROGRAM-DERS'!S11," (",'PROGRAM-Öğretim Üyesi'!R10,") - ",'PROGRAM-SINIF'!R10))</f>
        <v>M.FATİH ADAK () - İnternet</v>
      </c>
      <c r="S10" s="351" t="str">
        <f>IF(ISBLANK('PROGRAM-DERS'!T11),"",CONCATENATE('PROGRAM-DERS'!T11," (",'PROGRAM-Öğretim Üyesi'!S10,") - ",'PROGRAM-SINIF'!S10))</f>
        <v/>
      </c>
      <c r="T10" s="351" t="str">
        <f>IF(ISBLANK('PROGRAM-DERS'!U11),"",CONCATENATE('PROGRAM-DERS'!U11," (",'PROGRAM-Öğretim Üyesi'!T10,") - ",'PROGRAM-SINIF'!T10))</f>
        <v/>
      </c>
      <c r="U10" s="163">
        <f>21-ROUNDUP(IFERROR(FIND("nline",#REF!),0)/100,0)-ROUNDUP(IFERROR(FIND("nline",#REF!),0)/100,0)-ROUNDUP(IFERROR(FIND("nline",#REF!),0)/100,0)-ROUNDUP(IFERROR(FIND("nline",#REF!),0)/100,0)-ROUNDUP(IFERROR(FIND("uzmanlık",Q10),0)/100,0)-COUNTBLANK(C10:R10)-COUNTIF(C10:R10,"Türk Dili")-COUNTIF(C10:R10,"Atatürk İlk. Ve İnk. Tar.")-COUNTIF(C10:R10,"Staj 1")-COUNTIF(C10:R10,"Staj 2")-COUNTIF(C10:R10,"Bilg. Müh. Tasarımı")-COUNTIF(C10:R10,"Fizik I - Lab")</f>
        <v>13</v>
      </c>
      <c r="V10" s="23"/>
    </row>
    <row r="11" spans="1:22" s="54" customFormat="1" ht="31.5" x14ac:dyDescent="0.25">
      <c r="A11" s="807"/>
      <c r="B11" s="164">
        <v>0.66666666666666596</v>
      </c>
      <c r="C11" s="351" t="str">
        <f>IF(ISBLANK('PROGRAM-DERS'!C12),"",CONCATENATE('PROGRAM-DERS'!C12," (",'PROGRAM-Öğretim Üyesi'!C11,") - ",'PROGRAM-SINIF'!C11))</f>
        <v>Fizik I - A (KM4) () - İnternet</v>
      </c>
      <c r="D11" s="350" t="str">
        <f>IF(ISBLANK('PROGRAM-DERS'!D12),"",CONCATENATE('PROGRAM-DERS'!D12," (",'PROGRAM-Öğretim Üyesi'!D11,") - ",'PROGRAM-SINIF'!D11))</f>
        <v>Fizik I - B (1102) () - İnternet</v>
      </c>
      <c r="E11" s="350" t="str">
        <f>IF(ISBLANK('PROGRAM-DERS'!E12),"",CONCATENATE('PROGRAM-DERS'!E12," (",'PROGRAM-Öğretim Üyesi'!E11,") - ",'PROGRAM-SINIF'!E11))</f>
        <v>Fizik I - C (1202) () - İnternet</v>
      </c>
      <c r="F11" s="352" t="str">
        <f>IF(ISBLANK('PROGRAM-DERS'!F12),"",CONCATENATE('PROGRAM-DERS'!F12," (",'PROGRAM-Öğretim Üyesi'!F11,") - ",'PROGRAM-SINIF'!F11))</f>
        <v/>
      </c>
      <c r="G11" s="156" t="str">
        <f>IF(ISBLANK('PROGRAM-DERS'!G12),"",CONCATENATE('PROGRAM-DERS'!G12," (",'PROGRAM-Öğretim Üyesi'!G11,") - ",'PROGRAM-SINIF'!G11))</f>
        <v>Sayısal Analiz - A (1104) () - İnternet</v>
      </c>
      <c r="H11" s="350" t="str">
        <f>IF(ISBLANK('PROGRAM-DERS'!H12),"",CONCATENATE('PROGRAM-DERS'!H12," (",'PROGRAM-Öğretim Üyesi'!H11,") - ",'PROGRAM-SINIF'!H11))</f>
        <v>SERAP KAZAN () - İnternet</v>
      </c>
      <c r="I11" s="350" t="str">
        <f>IF(ISBLANK('PROGRAM-DERS'!I12),"",CONCATENATE('PROGRAM-DERS'!I12," (",'PROGRAM-Öğretim Üyesi'!I11,") - ",'PROGRAM-SINIF'!I11))</f>
        <v>Elektronik Devreler ve Laboratuvarı  - C (1106) () - İnternet</v>
      </c>
      <c r="J11" s="350" t="str">
        <f>IF(ISBLANK('PROGRAM-DERS'!J12),"",CONCATENATE('PROGRAM-DERS'!J12," (",'PROGRAM-Öğretim Üyesi'!J11,") - ",'PROGRAM-SINIF'!J11))</f>
        <v/>
      </c>
      <c r="K11" s="156" t="str">
        <f>IF(ISBLANK('PROGRAM-DERS'!K12),"",CONCATENATE('PROGRAM-DERS'!K12," (",'PROGRAM-Öğretim Üyesi'!K11,") - ",'PROGRAM-SINIF'!K11))</f>
        <v/>
      </c>
      <c r="L11" s="351" t="str">
        <f>IF(ISBLANK('PROGRAM-DERS'!L12),"",CONCATENATE('PROGRAM-DERS'!L12," (",'PROGRAM-Öğretim Üyesi'!L11,") - ",'PROGRAM-SINIF'!L11))</f>
        <v>Veritabanı Yönetim Sistemleri - B (1108) () - İnternet</v>
      </c>
      <c r="M11" s="351" t="str">
        <f>IF(ISBLANK('PROGRAM-DERS'!M12),"",CONCATENATE('PROGRAM-DERS'!M12," (",'PROGRAM-Öğretim Üyesi'!M11,") - ",'PROGRAM-SINIF'!M11))</f>
        <v/>
      </c>
      <c r="N11" s="351" t="str">
        <f>IF(ISBLANK('PROGRAM-DERS'!N12),"",CONCATENATE('PROGRAM-DERS'!N12," (",'PROGRAM-Öğretim Üyesi'!N11,") - ",'PROGRAM-SINIF'!N11))</f>
        <v/>
      </c>
      <c r="O11" s="351" t="str">
        <f>IF(ISBLANK('PROGRAM-DERS'!O12),"",CONCATENATE('PROGRAM-DERS'!O12," (",'PROGRAM-Öğretim Üyesi'!O11,") - ",'PROGRAM-SINIF'!O11))</f>
        <v xml:space="preserve">  () - İnternet</v>
      </c>
      <c r="P11" s="351" t="str">
        <f>IF(ISBLANK('PROGRAM-DERS'!P12),"",CONCATENATE('PROGRAM-DERS'!P12," (",'PROGRAM-Öğretim Üyesi'!P11,") - ",'PROGRAM-SINIF'!P11))</f>
        <v xml:space="preserve">  ( ) - İnternet</v>
      </c>
      <c r="Q11" s="351" t="str">
        <f>IF(ISBLANK('PROGRAM-DERS'!Q12),"",CONCATENATE('PROGRAM-DERS'!Q12," (",'PROGRAM-Öğretim Üyesi'!Q11,") - ",'PROGRAM-SINIF'!Q11))</f>
        <v/>
      </c>
      <c r="R11" s="351" t="str">
        <f>IF(ISBLANK('PROGRAM-DERS'!S12),"",CONCATENATE('PROGRAM-DERS'!S12," (",'PROGRAM-Öğretim Üyesi'!R11,") - ",'PROGRAM-SINIF'!R11))</f>
        <v>Modelleme ve Simülasyon (1205) () - İnternet</v>
      </c>
      <c r="S11" s="351" t="str">
        <f>IF(ISBLANK('PROGRAM-DERS'!T12),"",CONCATENATE('PROGRAM-DERS'!T12," (",'PROGRAM-Öğretim Üyesi'!S11,") - ",'PROGRAM-SINIF'!S11))</f>
        <v/>
      </c>
      <c r="T11" s="351" t="str">
        <f>IF(ISBLANK('PROGRAM-DERS'!U12),"",CONCATENATE('PROGRAM-DERS'!U12," (",'PROGRAM-Öğretim Üyesi'!T11,") - ",'PROGRAM-SINIF'!T11))</f>
        <v/>
      </c>
      <c r="U11" s="163">
        <f>21-ROUNDUP(IFERROR(FIND("nline",#REF!),0)/100,0)-ROUNDUP(IFERROR(FIND("nline",#REF!),0)/100,0)-ROUNDUP(IFERROR(FIND("nline",#REF!),0)/100,0)-ROUNDUP(IFERROR(FIND("nline",#REF!),0)/100,0)-ROUNDUP(IFERROR(FIND("uzmanlık",Q11),0)/100,0)-COUNTBLANK(C11:R11)-COUNTIF(C11:R11,"Türk Dili")-COUNTIF(C11:R11,"Atatürk İlk. Ve İnk. Tar.")-COUNTIF(C11:R11,"Staj 1")-COUNTIF(C11:R11,"Staj 2")-COUNTIF(C11:R11,"Bilg. Müh. Tasarımı")-COUNTIF(C11:R11,"Fizik I - Lab")</f>
        <v>15</v>
      </c>
      <c r="V11" s="23"/>
    </row>
    <row r="12" spans="1:22" s="54" customFormat="1" x14ac:dyDescent="0.25">
      <c r="A12" s="807"/>
      <c r="B12" s="164">
        <v>0.70833333333333304</v>
      </c>
      <c r="C12" s="351" t="str">
        <f>IF(ISBLANK('PROGRAM-DERS'!C13),"",CONCATENATE('PROGRAM-DERS'!C13," (",'PROGRAM-Öğretim Üyesi'!C12,") - ",'PROGRAM-SINIF'!C12))</f>
        <v>Fizik I - A (KM4) () - İnternet</v>
      </c>
      <c r="D12" s="350" t="str">
        <f>IF(ISBLANK('PROGRAM-DERS'!D13),"",CONCATENATE('PROGRAM-DERS'!D13," (",'PROGRAM-Öğretim Üyesi'!D12,") - ",'PROGRAM-SINIF'!D12))</f>
        <v>Fizik I - B (1102) () - İnternet</v>
      </c>
      <c r="E12" s="350" t="str">
        <f>IF(ISBLANK('PROGRAM-DERS'!E13),"",CONCATENATE('PROGRAM-DERS'!E13," (",'PROGRAM-Öğretim Üyesi'!E12,") - ",'PROGRAM-SINIF'!E12))</f>
        <v>Fizik I - C (1202) () - İnternet</v>
      </c>
      <c r="F12" s="352" t="str">
        <f>IF(ISBLANK('PROGRAM-DERS'!F13),"",CONCATENATE('PROGRAM-DERS'!F13," (",'PROGRAM-Öğretim Üyesi'!F12,") - ",'PROGRAM-SINIF'!F12))</f>
        <v/>
      </c>
      <c r="G12" s="156" t="str">
        <f>IF(ISBLANK('PROGRAM-DERS'!G13),"",CONCATENATE('PROGRAM-DERS'!G13," (",'PROGRAM-Öğretim Üyesi'!G12,") - ",'PROGRAM-SINIF'!G12))</f>
        <v>YÜKSEL YURTAY () - İnternet</v>
      </c>
      <c r="H12" s="350" t="str">
        <f>IF(ISBLANK('PROGRAM-DERS'!H13),"",CONCATENATE('PROGRAM-DERS'!H13," (",'PROGRAM-Öğretim Üyesi'!H12,") - ",'PROGRAM-SINIF'!H12))</f>
        <v/>
      </c>
      <c r="I12" s="350" t="str">
        <f>IF(ISBLANK('PROGRAM-DERS'!I13),"",CONCATENATE('PROGRAM-DERS'!I13," (",'PROGRAM-Öğretim Üyesi'!I12,") - ",'PROGRAM-SINIF'!I12))</f>
        <v>SEÇKİN ARI () - İnternet</v>
      </c>
      <c r="J12" s="350" t="str">
        <f>IF(ISBLANK('PROGRAM-DERS'!J13),"",CONCATENATE('PROGRAM-DERS'!J13," (",'PROGRAM-Öğretim Üyesi'!J12,") - ",'PROGRAM-SINIF'!J12))</f>
        <v/>
      </c>
      <c r="K12" s="156" t="str">
        <f>IF(ISBLANK('PROGRAM-DERS'!K13),"",CONCATENATE('PROGRAM-DERS'!K13," (",'PROGRAM-Öğretim Üyesi'!K12,") - ",'PROGRAM-SINIF'!K12))</f>
        <v/>
      </c>
      <c r="L12" s="351" t="str">
        <f>IF(ISBLANK('PROGRAM-DERS'!L13),"",CONCATENATE('PROGRAM-DERS'!L13," (",'PROGRAM-Öğretim Üyesi'!L12,") - ",'PROGRAM-SINIF'!L12))</f>
        <v>İSMAİL ÖZTEL(İNTİBAK) () - İnternet</v>
      </c>
      <c r="M12" s="351" t="str">
        <f>IF(ISBLANK('PROGRAM-DERS'!M13),"",CONCATENATE('PROGRAM-DERS'!M13," (",'PROGRAM-Öğretim Üyesi'!M12,") - ",'PROGRAM-SINIF'!M12))</f>
        <v/>
      </c>
      <c r="N12" s="351" t="str">
        <f>IF(ISBLANK('PROGRAM-DERS'!N13),"",CONCATENATE('PROGRAM-DERS'!N13," (",'PROGRAM-Öğretim Üyesi'!N12,") - ",'PROGRAM-SINIF'!N12))</f>
        <v/>
      </c>
      <c r="O12" s="351" t="str">
        <f>IF(ISBLANK('PROGRAM-DERS'!O13),"",CONCATENATE('PROGRAM-DERS'!O13," (",'PROGRAM-Öğretim Üyesi'!O12,") - ",'PROGRAM-SINIF'!O12))</f>
        <v>Optimizasyon (1201) () - İnternet</v>
      </c>
      <c r="P12" s="351" t="str">
        <f>IF(ISBLANK('PROGRAM-DERS'!P13),"",CONCATENATE('PROGRAM-DERS'!P13," (",'PROGRAM-Öğretim Üyesi'!P12,") - ",'PROGRAM-SINIF'!P12))</f>
        <v>Mobil Uygulama Geliştirme(1105) () - İnternet</v>
      </c>
      <c r="Q12" s="351" t="str">
        <f>IF(ISBLANK('PROGRAM-DERS'!Q13),"",CONCATENATE('PROGRAM-DERS'!Q13," (",'PROGRAM-Öğretim Üyesi'!Q12,") - ",'PROGRAM-SINIF'!Q12))</f>
        <v/>
      </c>
      <c r="R12" s="351" t="str">
        <f>IF(ISBLANK('PROGRAM-DERS'!S13),"",CONCATENATE('PROGRAM-DERS'!S13," (",'PROGRAM-Öğretim Üyesi'!R12,") - ",'PROGRAM-SINIF'!R12))</f>
        <v>Modelleme ve Simülasyon (1205) () - İnternet</v>
      </c>
      <c r="S12" s="351" t="str">
        <f>IF(ISBLANK('PROGRAM-DERS'!T13),"",CONCATENATE('PROGRAM-DERS'!T13," (",'PROGRAM-Öğretim Üyesi'!S12,") - ",'PROGRAM-SINIF'!S12))</f>
        <v/>
      </c>
      <c r="T12" s="351" t="str">
        <f>IF(ISBLANK('PROGRAM-DERS'!U13),"",CONCATENATE('PROGRAM-DERS'!U13," (",'PROGRAM-Öğretim Üyesi'!T12,") - ",'PROGRAM-SINIF'!T12))</f>
        <v/>
      </c>
      <c r="U12" s="163">
        <f>21-ROUNDUP(IFERROR(FIND("nline",#REF!),0)/100,0)-ROUNDUP(IFERROR(FIND("nline",#REF!),0)/100,0)-ROUNDUP(IFERROR(FIND("nline",#REF!),0)/100,0)-ROUNDUP(IFERROR(FIND("nline",#REF!),0)/100,0)-ROUNDUP(IFERROR(FIND("uzmanlık",Q12),0)/100,0)-COUNTBLANK(C12:R12)-COUNTIF(C12:R12,"Türk Dili")-COUNTIF(C12:R12,"Atatürk İlk. Ve İnk. Tar.")-COUNTIF(C12:R12,"Staj 1")-COUNTIF(C12:R12,"Staj 2")-COUNTIF(C12:R12,"Bilg. Müh. Tasarımı")-COUNTIF(C12:R12,"Fizik I - Lab")</f>
        <v>14</v>
      </c>
      <c r="V12" s="23"/>
    </row>
    <row r="13" spans="1:22" s="54" customFormat="1" ht="31.5" x14ac:dyDescent="0.25">
      <c r="A13" s="807"/>
      <c r="B13" s="164">
        <v>0.75</v>
      </c>
      <c r="C13" s="351" t="str">
        <f>IF(ISBLANK('PROGRAM-DERS'!C14),"",CONCATENATE('PROGRAM-DERS'!C14," (",'PROGRAM-Öğretim Üyesi'!C13,") - ",'PROGRAM-SINIF'!C13))</f>
        <v/>
      </c>
      <c r="D13" s="350" t="str">
        <f>IF(ISBLANK('PROGRAM-DERS'!D14),"",CONCATENATE('PROGRAM-DERS'!D14," (",'PROGRAM-Öğretim Üyesi'!D13,") - ",'PROGRAM-SINIF'!D13))</f>
        <v/>
      </c>
      <c r="E13" s="350" t="e">
        <f>IF(ISBLANK('PROGRAM-DERS'!#REF!),"",CONCATENATE('PROGRAM-DERS'!#REF!," (",'PROGRAM-Öğretim Üyesi'!E13,") - ",'PROGRAM-SINIF'!E13))</f>
        <v>#REF!</v>
      </c>
      <c r="F13" s="352" t="str">
        <f>IF(ISBLANK('PROGRAM-DERS'!F14),"",CONCATENATE('PROGRAM-DERS'!F14," (",'PROGRAM-Öğretim Üyesi'!F13,") - ",'PROGRAM-SINIF'!F13))</f>
        <v>Intro to Programming (Prog. Giriş - D) (1103) () - İnternet</v>
      </c>
      <c r="G13" s="156" t="str">
        <f>IF(ISBLANK('PROGRAM-DERS'!G14),"",CONCATENATE('PROGRAM-DERS'!G14," (",'PROGRAM-Öğretim Üyesi'!G13,") - ",'PROGRAM-SINIF'!G13))</f>
        <v>Veritabanı Yönetim Sistemleri - A (1107) () - İnternet</v>
      </c>
      <c r="H13" s="350" t="str">
        <f>IF(ISBLANK('PROGRAM-DERS'!H14),"",CONCATENATE('PROGRAM-DERS'!H14," (",'PROGRAM-Öğretim Üyesi'!H13,") - ",'PROGRAM-SINIF'!H13))</f>
        <v>Veritabanı Yönetim Sistemleri - B (1209) () - İnternet</v>
      </c>
      <c r="I13" s="350" t="str">
        <f>IF(ISBLANK('PROGRAM-DERS'!I14),"",CONCATENATE('PROGRAM-DERS'!I14," (",'PROGRAM-Öğretim Üyesi'!I13,") - ",'PROGRAM-SINIF'!I13))</f>
        <v/>
      </c>
      <c r="J13" s="350" t="str">
        <f>IF(ISBLANK('PROGRAM-DERS'!J14),"",CONCATENATE('PROGRAM-DERS'!J14," (",'PROGRAM-Öğretim Üyesi'!J13,") - ",'PROGRAM-SINIF'!J13))</f>
        <v/>
      </c>
      <c r="K13" s="156" t="str">
        <f>IF(ISBLANK('PROGRAM-DERS'!K14),"",CONCATENATE('PROGRAM-DERS'!K14," (",'PROGRAM-Öğretim Üyesi'!K13,") - ",'PROGRAM-SINIF'!K13))</f>
        <v>Veri İletişimi - A (1107) () - İnternet</v>
      </c>
      <c r="L13" s="351" t="str">
        <f>IF(ISBLANK('PROGRAM-DERS'!L14),"",CONCATENATE('PROGRAM-DERS'!L14," (",'PROGRAM-Öğretim Üyesi'!L13,") - ",'PROGRAM-SINIF'!L13))</f>
        <v/>
      </c>
      <c r="M13" s="351" t="str">
        <f>IF(ISBLANK('PROGRAM-DERS'!M14),"",CONCATENATE('PROGRAM-DERS'!M14," (",'PROGRAM-Öğretim Üyesi'!M13,") - ",'PROGRAM-SINIF'!M13))</f>
        <v/>
      </c>
      <c r="N13" s="351" t="str">
        <f>IF(ISBLANK('PROGRAM-DERS'!N14),"",CONCATENATE('PROGRAM-DERS'!N14," (",'PROGRAM-Öğretim Üyesi'!N13,") - ",'PROGRAM-SINIF'!N13))</f>
        <v>Data Communications (Veri İletişimi - D) (1109) () - İnternet</v>
      </c>
      <c r="O13" s="351" t="str">
        <f>IF(ISBLANK('PROGRAM-DERS'!O14),"",CONCATENATE('PROGRAM-DERS'!O14," (",'PROGRAM-Öğretim Üyesi'!O13,") - ",'PROGRAM-SINIF'!O13))</f>
        <v>Optimizasyon (1201) () - İnternet</v>
      </c>
      <c r="P13" s="351" t="str">
        <f>IF(ISBLANK('PROGRAM-DERS'!P14),"",CONCATENATE('PROGRAM-DERS'!P14," (",'PROGRAM-Öğretim Üyesi'!P13,") - ",'PROGRAM-SINIF'!P13))</f>
        <v>Mobil Uygulama Geliştirme(1105) () - İnternet</v>
      </c>
      <c r="Q13" s="351" t="str">
        <f>IF(ISBLANK('PROGRAM-DERS'!Q14),"",CONCATENATE('PROGRAM-DERS'!Q14," (",'PROGRAM-Öğretim Üyesi'!Q13,") - ",'PROGRAM-SINIF'!Q13))</f>
        <v/>
      </c>
      <c r="R13" s="351" t="str">
        <f>IF(ISBLANK('PROGRAM-DERS'!S14),"",CONCATENATE('PROGRAM-DERS'!S14," (",'PROGRAM-Öğretim Üyesi'!R13,") - ",'PROGRAM-SINIF'!R13))</f>
        <v>ABDULLAH SEVİN () - İnternet</v>
      </c>
      <c r="S13" s="351" t="str">
        <f>IF(ISBLANK('PROGRAM-DERS'!T14),"",CONCATENATE('PROGRAM-DERS'!T14," (",'PROGRAM-Öğretim Üyesi'!S13,") - ",'PROGRAM-SINIF'!S13))</f>
        <v/>
      </c>
      <c r="T13" s="351" t="str">
        <f>IF(ISBLANK('PROGRAM-DERS'!U14),"",CONCATENATE('PROGRAM-DERS'!U14," (",'PROGRAM-Öğretim Üyesi'!T13,") - ",'PROGRAM-SINIF'!T13))</f>
        <v/>
      </c>
      <c r="U13" s="163">
        <f>21-ROUNDUP(IFERROR(FIND("nline",#REF!),0)/100,0)-ROUNDUP(IFERROR(FIND("nline",#REF!),0)/100,0)-ROUNDUP(IFERROR(FIND("nline",#REF!),0)/100,0)-ROUNDUP(IFERROR(FIND("nline",#REF!),0)/100,0)-ROUNDUP(IFERROR(FIND("uzmanlık",Q13),0)/100,0)-COUNTBLANK(C13:R13)-COUNTIF(C13:R13,"Türk Dili")-COUNTIF(C13:R13,"Atatürk İlk. Ve İnk. Tar.")-COUNTIF(C13:R13,"Staj 1")-COUNTIF(C13:R13,"Staj 2")-COUNTIF(C13:R13,"Bilg. Müh. Tasarımı")-COUNTIF(C13:R13,"Fizik I - Lab")</f>
        <v>14</v>
      </c>
      <c r="V13" s="23"/>
    </row>
    <row r="14" spans="1:22" s="54" customFormat="1" ht="31.5" x14ac:dyDescent="0.25">
      <c r="A14" s="807"/>
      <c r="B14" s="164">
        <v>0.79166666666666696</v>
      </c>
      <c r="C14" s="351" t="str">
        <f>IF(ISBLANK('PROGRAM-DERS'!C15),"",CONCATENATE('PROGRAM-DERS'!C15," (",'PROGRAM-Öğretim Üyesi'!C14,") - ",'PROGRAM-SINIF'!C14))</f>
        <v/>
      </c>
      <c r="D14" s="350" t="str">
        <f>IF(ISBLANK('PROGRAM-DERS'!D15),"",CONCATENATE('PROGRAM-DERS'!D15," (",'PROGRAM-Öğretim Üyesi'!D14,") - ",'PROGRAM-SINIF'!D14))</f>
        <v/>
      </c>
      <c r="E14" s="350" t="e">
        <f>IF(ISBLANK('PROGRAM-DERS'!#REF!),"",CONCATENATE('PROGRAM-DERS'!#REF!," (",'PROGRAM-Öğretim Üyesi'!E14,") - ",'PROGRAM-SINIF'!E14))</f>
        <v>#REF!</v>
      </c>
      <c r="F14" s="352" t="str">
        <f>IF(ISBLANK('PROGRAM-DERS'!F15),"",CONCATENATE('PROGRAM-DERS'!F15," (",'PROGRAM-Öğretim Üyesi'!F14,") - ",'PROGRAM-SINIF'!F14))</f>
        <v>CEMİL ÖZ () - İnternet</v>
      </c>
      <c r="G14" s="156" t="str">
        <f>IF(ISBLANK('PROGRAM-DERS'!G15),"",CONCATENATE('PROGRAM-DERS'!G15," (",'PROGRAM-Öğretim Üyesi'!G14,") - ",'PROGRAM-SINIF'!G14))</f>
        <v>Veritabanı Yönetim Sistemleri - A (1107) () - İnternet</v>
      </c>
      <c r="H14" s="350" t="str">
        <f>IF(ISBLANK('PROGRAM-DERS'!H15),"",CONCATENATE('PROGRAM-DERS'!H15," (",'PROGRAM-Öğretim Üyesi'!H14,") - ",'PROGRAM-SINIF'!H14))</f>
        <v>Veritabanı Yönetim Sistemleri - B (1209) () - İnternet</v>
      </c>
      <c r="I14" s="350" t="str">
        <f>IF(ISBLANK('PROGRAM-DERS'!I15),"",CONCATENATE('PROGRAM-DERS'!I15," (",'PROGRAM-Öğretim Üyesi'!I14,") - ",'PROGRAM-SINIF'!I14))</f>
        <v/>
      </c>
      <c r="J14" s="350" t="str">
        <f>IF(ISBLANK('PROGRAM-DERS'!J15),"",CONCATENATE('PROGRAM-DERS'!J15," (",'PROGRAM-Öğretim Üyesi'!J14,") - ",'PROGRAM-SINIF'!J14))</f>
        <v/>
      </c>
      <c r="K14" s="156" t="str">
        <f>IF(ISBLANK('PROGRAM-DERS'!K15),"",CONCATENATE('PROGRAM-DERS'!K15," (",'PROGRAM-Öğretim Üyesi'!K14,") - ",'PROGRAM-SINIF'!K14))</f>
        <v>Veri İletişimi - A (1107) () - İnternet</v>
      </c>
      <c r="L14" s="351" t="str">
        <f>IF(ISBLANK('PROGRAM-DERS'!L15),"",CONCATENATE('PROGRAM-DERS'!L15," (",'PROGRAM-Öğretim Üyesi'!L14,") - ",'PROGRAM-SINIF'!L14))</f>
        <v/>
      </c>
      <c r="M14" s="351" t="str">
        <f>IF(ISBLANK('PROGRAM-DERS'!M15),"",CONCATENATE('PROGRAM-DERS'!M15," (",'PROGRAM-Öğretim Üyesi'!M14,") - ",'PROGRAM-SINIF'!M14))</f>
        <v/>
      </c>
      <c r="N14" s="351" t="str">
        <f>IF(ISBLANK('PROGRAM-DERS'!N15),"",CONCATENATE('PROGRAM-DERS'!N15," (",'PROGRAM-Öğretim Üyesi'!N14,") - ",'PROGRAM-SINIF'!N14))</f>
        <v>Data Communications (Veri İletişimi - D) (1109) () - İnternet</v>
      </c>
      <c r="O14" s="351" t="str">
        <f>IF(ISBLANK('PROGRAM-DERS'!O15),"",CONCATENATE('PROGRAM-DERS'!O15," (",'PROGRAM-Öğretim Üyesi'!O14,") - ",'PROGRAM-SINIF'!O14))</f>
        <v>NİLÜFER YURTAY () - İnternet</v>
      </c>
      <c r="P14" s="351" t="str">
        <f>IF(ISBLANK('PROGRAM-DERS'!P15),"",CONCATENATE('PROGRAM-DERS'!P15," (",'PROGRAM-Öğretim Üyesi'!P14,") - ",'PROGRAM-SINIF'!P14))</f>
        <v>ÜMİT KOCABIÇAK () - İnternet</v>
      </c>
      <c r="Q14" s="351" t="str">
        <f>IF(ISBLANK('PROGRAM-DERS'!Q15),"",CONCATENATE('PROGRAM-DERS'!Q15," (",'PROGRAM-Öğretim Üyesi'!Q14,") - ",'PROGRAM-SINIF'!Q14))</f>
        <v/>
      </c>
      <c r="R14" s="351" t="str">
        <f>IF(ISBLANK('PROGRAM-DERS'!S15),"",CONCATENATE('PROGRAM-DERS'!S15," (",'PROGRAM-Öğretim Üyesi'!R14,") - ",'PROGRAM-SINIF'!R14))</f>
        <v/>
      </c>
      <c r="S14" s="351" t="str">
        <f>IF(ISBLANK('PROGRAM-DERS'!T15),"",CONCATENATE('PROGRAM-DERS'!T15," (",'PROGRAM-Öğretim Üyesi'!S14,") - ",'PROGRAM-SINIF'!S14))</f>
        <v/>
      </c>
      <c r="T14" s="351" t="str">
        <f>IF(ISBLANK('PROGRAM-DERS'!U15),"",CONCATENATE('PROGRAM-DERS'!U15," (",'PROGRAM-Öğretim Üyesi'!T14,") - ",'PROGRAM-SINIF'!T14))</f>
        <v/>
      </c>
      <c r="U14" s="163">
        <f>21-ROUNDUP(IFERROR(FIND("nline",#REF!),0)/100,0)-ROUNDUP(IFERROR(FIND("nline",#REF!),0)/100,0)-ROUNDUP(IFERROR(FIND("nline",#REF!),0)/100,0)-ROUNDUP(IFERROR(FIND("nline",#REF!),0)/100,0)-ROUNDUP(IFERROR(FIND("uzmanlık",Q14),0)/100,0)-COUNTBLANK(C14:R14)-COUNTIF(C14:R14,"Türk Dili")-COUNTIF(C14:R14,"Atatürk İlk. Ve İnk. Tar.")-COUNTIF(C14:R14,"Staj 1")-COUNTIF(C14:R14,"Staj 2")-COUNTIF(C14:R14,"Bilg. Müh. Tasarımı")-COUNTIF(C14:R14,"Fizik I - Lab")</f>
        <v>13</v>
      </c>
      <c r="V14" s="23"/>
    </row>
    <row r="15" spans="1:22" s="54" customFormat="1" x14ac:dyDescent="0.25">
      <c r="A15" s="807"/>
      <c r="B15" s="164">
        <v>0.83333333333333304</v>
      </c>
      <c r="C15" s="351" t="str">
        <f>IF(ISBLANK('PROGRAM-DERS'!C16),"",CONCATENATE('PROGRAM-DERS'!C16," (",'PROGRAM-Öğretim Üyesi'!C15,") - ",'PROGRAM-SINIF'!C15))</f>
        <v/>
      </c>
      <c r="D15" s="350" t="str">
        <f>IF(ISBLANK('PROGRAM-DERS'!D16),"",CONCATENATE('PROGRAM-DERS'!D16," (",'PROGRAM-Öğretim Üyesi'!D15,") - ",'PROGRAM-SINIF'!D15))</f>
        <v/>
      </c>
      <c r="E15" s="350" t="str">
        <f>IF(ISBLANK('PROGRAM-DERS'!E16),"",CONCATENATE('PROGRAM-DERS'!E16," (",'PROGRAM-Öğretim Üyesi'!E15,") - ",'PROGRAM-SINIF'!E15))</f>
        <v/>
      </c>
      <c r="F15" s="352" t="str">
        <f>IF(ISBLANK('PROGRAM-DERS'!F16),"",CONCATENATE('PROGRAM-DERS'!F16," (",'PROGRAM-Öğretim Üyesi'!F15,") - ",'PROGRAM-SINIF'!F15))</f>
        <v/>
      </c>
      <c r="G15" s="156" t="str">
        <f>IF(ISBLANK('PROGRAM-DERS'!G16),"",CONCATENATE('PROGRAM-DERS'!G16," (",'PROGRAM-Öğretim Üyesi'!G15,") - ",'PROGRAM-SINIF'!G15))</f>
        <v>CELAL ÇEKEN () - İnternet</v>
      </c>
      <c r="H15" s="350" t="str">
        <f>IF(ISBLANK('PROGRAM-DERS'!H16),"",CONCATENATE('PROGRAM-DERS'!H16," (",'PROGRAM-Öğretim Üyesi'!H15,") - ",'PROGRAM-SINIF'!H15))</f>
        <v>VEYSEL HARUN ŞAHİN () - İnternet</v>
      </c>
      <c r="I15" s="350" t="str">
        <f>IF(ISBLANK('PROGRAM-DERS'!I16),"",CONCATENATE('PROGRAM-DERS'!I16," (",'PROGRAM-Öğretim Üyesi'!I15,") - ",'PROGRAM-SINIF'!I15))</f>
        <v/>
      </c>
      <c r="J15" s="350" t="str">
        <f>IF(ISBLANK('PROGRAM-DERS'!J16),"",CONCATENATE('PROGRAM-DERS'!J16," (",'PROGRAM-Öğretim Üyesi'!J15,") - ",'PROGRAM-SINIF'!J15))</f>
        <v/>
      </c>
      <c r="K15" s="156" t="str">
        <f>IF(ISBLANK('PROGRAM-DERS'!K16),"",CONCATENATE('PROGRAM-DERS'!K16," (",'PROGRAM-Öğretim Üyesi'!K15,") - ",'PROGRAM-SINIF'!K15))</f>
        <v>İBRAHİM ÖZÇELİK () - İnternet</v>
      </c>
      <c r="L15" s="351" t="str">
        <f>IF(ISBLANK('PROGRAM-DERS'!L16),"",CONCATENATE('PROGRAM-DERS'!L16," (",'PROGRAM-Öğretim Üyesi'!L15,") - ",'PROGRAM-SINIF'!L15))</f>
        <v/>
      </c>
      <c r="M15" s="351" t="str">
        <f>IF(ISBLANK('PROGRAM-DERS'!M16),"",CONCATENATE('PROGRAM-DERS'!M16," (",'PROGRAM-Öğretim Üyesi'!M15,") - ",'PROGRAM-SINIF'!M15))</f>
        <v/>
      </c>
      <c r="N15" s="351" t="str">
        <f>IF(ISBLANK('PROGRAM-DERS'!N16),"",CONCATENATE('PROGRAM-DERS'!N16," (",'PROGRAM-Öğretim Üyesi'!N15,") - ",'PROGRAM-SINIF'!N15))</f>
        <v>MURAT İSKEFİYELİ () - İnternet</v>
      </c>
      <c r="O15" s="351" t="str">
        <f>IF(ISBLANK('PROGRAM-DERS'!O16),"",CONCATENATE('PROGRAM-DERS'!O16," (",'PROGRAM-Öğretim Üyesi'!O15,") - ",'PROGRAM-SINIF'!O15))</f>
        <v xml:space="preserve">  () - İnternet</v>
      </c>
      <c r="P15" s="351" t="str">
        <f>IF(ISBLANK('PROGRAM-DERS'!P16),"",CONCATENATE('PROGRAM-DERS'!P16," (",'PROGRAM-Öğretim Üyesi'!P15,") - ",'PROGRAM-SINIF'!P15))</f>
        <v xml:space="preserve">  ( ) - İnternet</v>
      </c>
      <c r="Q15" s="351" t="str">
        <f>IF(ISBLANK('PROGRAM-DERS'!Q16),"",CONCATENATE('PROGRAM-DERS'!Q16," (",'PROGRAM-Öğretim Üyesi'!Q15,") - ",'PROGRAM-SINIF'!Q15))</f>
        <v/>
      </c>
      <c r="R15" s="351" t="str">
        <f>IF(ISBLANK('PROGRAM-DERS'!S16),"",CONCATENATE('PROGRAM-DERS'!S16," (",'PROGRAM-Öğretim Üyesi'!R15,") - ",'PROGRAM-SINIF'!R15))</f>
        <v/>
      </c>
      <c r="S15" s="351" t="str">
        <f>IF(ISBLANK('PROGRAM-DERS'!T16),"",CONCATENATE('PROGRAM-DERS'!T16," (",'PROGRAM-Öğretim Üyesi'!S15,") - ",'PROGRAM-SINIF'!S15))</f>
        <v/>
      </c>
      <c r="T15" s="351" t="str">
        <f>IF(ISBLANK('PROGRAM-DERS'!U16),"",CONCATENATE('PROGRAM-DERS'!U16," (",'PROGRAM-Öğretim Üyesi'!T15,") - ",'PROGRAM-SINIF'!T15))</f>
        <v/>
      </c>
      <c r="U15" s="163">
        <f>21-ROUNDUP(IFERROR(FIND("nline",#REF!),0)/100,0)-ROUNDUP(IFERROR(FIND("nline",#REF!),0)/100,0)-ROUNDUP(IFERROR(FIND("nline",#REF!),0)/100,0)-ROUNDUP(IFERROR(FIND("nline",#REF!),0)/100,0)-ROUNDUP(IFERROR(FIND("uzmanlık",Q15),0)/100,0)-COUNTBLANK(C15:R15)-COUNTIF(C15:R15,"Türk Dili")-COUNTIF(C15:R15,"Atatürk İlk. Ve İnk. Tar.")-COUNTIF(C15:R15,"Staj 1")-COUNTIF(C15:R15,"Staj 2")-COUNTIF(C15:R15,"Bilg. Müh. Tasarımı")-COUNTIF(C15:R15,"Fizik I - Lab")</f>
        <v>11</v>
      </c>
      <c r="V15" s="23"/>
    </row>
    <row r="16" spans="1:22" s="54" customFormat="1" x14ac:dyDescent="0.25">
      <c r="A16" s="807"/>
      <c r="B16" s="164">
        <v>0.875</v>
      </c>
      <c r="C16" s="351" t="str">
        <f>IF(ISBLANK('PROGRAM-DERS'!C17),"",CONCATENATE('PROGRAM-DERS'!C17," (",'PROGRAM-Öğretim Üyesi'!C16,") - ",'PROGRAM-SINIF'!C16))</f>
        <v/>
      </c>
      <c r="D16" s="350" t="str">
        <f>IF(ISBLANK('PROGRAM-DERS'!D17),"",CONCATENATE('PROGRAM-DERS'!D17," (",'PROGRAM-Öğretim Üyesi'!D16,") - ",'PROGRAM-SINIF'!D16))</f>
        <v/>
      </c>
      <c r="E16" s="350" t="str">
        <f>IF(ISBLANK('PROGRAM-DERS'!E17),"",CONCATENATE('PROGRAM-DERS'!E17," (",'PROGRAM-Öğretim Üyesi'!E16,") - ",'PROGRAM-SINIF'!E16))</f>
        <v/>
      </c>
      <c r="F16" s="352" t="str">
        <f>IF(ISBLANK('PROGRAM-DERS'!F17),"",CONCATENATE('PROGRAM-DERS'!F17," (",'PROGRAM-Öğretim Üyesi'!F16,") - ",'PROGRAM-SINIF'!F16))</f>
        <v/>
      </c>
      <c r="G16" s="156" t="str">
        <f>IF(ISBLANK('PROGRAM-DERS'!G17),"",CONCATENATE('PROGRAM-DERS'!G17," (",'PROGRAM-Öğretim Üyesi'!G16,") - ",'PROGRAM-SINIF'!G16))</f>
        <v/>
      </c>
      <c r="H16" s="350" t="str">
        <f>IF(ISBLANK('PROGRAM-DERS'!H17),"",CONCATENATE('PROGRAM-DERS'!H17," (",'PROGRAM-Öğretim Üyesi'!H16,") - ",'PROGRAM-SINIF'!H16))</f>
        <v/>
      </c>
      <c r="I16" s="350" t="str">
        <f>IF(ISBLANK('PROGRAM-DERS'!I17),"",CONCATENATE('PROGRAM-DERS'!I17," (",'PROGRAM-Öğretim Üyesi'!I16,") - ",'PROGRAM-SINIF'!I16))</f>
        <v xml:space="preserve">  () - İnternet</v>
      </c>
      <c r="J16" s="350" t="str">
        <f>IF(ISBLANK('PROGRAM-DERS'!J17),"",CONCATENATE('PROGRAM-DERS'!J17," (",'PROGRAM-Öğretim Üyesi'!J16,") - ",'PROGRAM-SINIF'!J16))</f>
        <v/>
      </c>
      <c r="K16" s="156" t="str">
        <f>IF(ISBLANK('PROGRAM-DERS'!K17),"",CONCATENATE('PROGRAM-DERS'!K17," (",'PROGRAM-Öğretim Üyesi'!K16,") - ",'PROGRAM-SINIF'!K16))</f>
        <v/>
      </c>
      <c r="L16" s="351" t="str">
        <f>IF(ISBLANK('PROGRAM-DERS'!L17),"",CONCATENATE('PROGRAM-DERS'!L17," (",'PROGRAM-Öğretim Üyesi'!L16,") - ",'PROGRAM-SINIF'!L16))</f>
        <v/>
      </c>
      <c r="M16" s="351" t="str">
        <f>IF(ISBLANK('PROGRAM-DERS'!M17),"",CONCATENATE('PROGRAM-DERS'!M17," (",'PROGRAM-Öğretim Üyesi'!M16,") - ",'PROGRAM-SINIF'!M16))</f>
        <v/>
      </c>
      <c r="N16" s="351" t="str">
        <f>IF(ISBLANK('PROGRAM-DERS'!N17),"",CONCATENATE('PROGRAM-DERS'!N17," (",'PROGRAM-Öğretim Üyesi'!N16,") - ",'PROGRAM-SINIF'!N16))</f>
        <v/>
      </c>
      <c r="O16" s="351" t="str">
        <f>IF(ISBLANK('PROGRAM-DERS'!O17),"",CONCATENATE('PROGRAM-DERS'!O17," (",'PROGRAM-Öğretim Üyesi'!O16,") - ",'PROGRAM-SINIF'!O16))</f>
        <v xml:space="preserve">  () - İnternet</v>
      </c>
      <c r="P16" s="351" t="str">
        <f>IF(ISBLANK('PROGRAM-DERS'!P17),"",CONCATENATE('PROGRAM-DERS'!P17," (",'PROGRAM-Öğretim Üyesi'!P16,") - ",'PROGRAM-SINIF'!P16))</f>
        <v/>
      </c>
      <c r="Q16" s="351" t="str">
        <f>IF(ISBLANK('PROGRAM-DERS'!Q17),"",CONCATENATE('PROGRAM-DERS'!Q17," (",'PROGRAM-Öğretim Üyesi'!Q16,") - ",'PROGRAM-SINIF'!Q16))</f>
        <v/>
      </c>
      <c r="R16" s="351" t="str">
        <f>IF(ISBLANK('PROGRAM-DERS'!S17),"",CONCATENATE('PROGRAM-DERS'!S17," (",'PROGRAM-Öğretim Üyesi'!R16,") - ",'PROGRAM-SINIF'!R16))</f>
        <v/>
      </c>
      <c r="S16" s="351" t="str">
        <f>IF(ISBLANK('PROGRAM-DERS'!T17),"",CONCATENATE('PROGRAM-DERS'!T17," (",'PROGRAM-Öğretim Üyesi'!S16,") - ",'PROGRAM-SINIF'!S16))</f>
        <v/>
      </c>
      <c r="T16" s="351" t="str">
        <f>IF(ISBLANK('PROGRAM-DERS'!U17),"",CONCATENATE('PROGRAM-DERS'!U17," (",'PROGRAM-Öğretim Üyesi'!T16,") - ",'PROGRAM-SINIF'!T16))</f>
        <v/>
      </c>
      <c r="U16" s="163">
        <f>21-ROUNDUP(IFERROR(FIND("nline",#REF!),0)/100,0)-ROUNDUP(IFERROR(FIND("nline",#REF!),0)/100,0)-ROUNDUP(IFERROR(FIND("nline",#REF!),0)/100,0)-ROUNDUP(IFERROR(FIND("nline",#REF!),0)/100,0)-ROUNDUP(IFERROR(FIND("uzmanlık",Q16),0)/100,0)-COUNTBLANK(C16:R16)-COUNTIF(C16:R16,"Türk Dili")-COUNTIF(C16:R16,"Atatürk İlk. Ve İnk. Tar.")-COUNTIF(C16:R16,"Staj 1")-COUNTIF(C16:R16,"Staj 2")-COUNTIF(C16:R16,"Bilg. Müh. Tasarımı")-COUNTIF(C16:R16,"Fizik I - Lab")</f>
        <v>7</v>
      </c>
      <c r="V16" s="23"/>
    </row>
    <row r="17" spans="1:22" s="54" customFormat="1" x14ac:dyDescent="0.25">
      <c r="A17" s="807"/>
      <c r="B17" s="165" t="s">
        <v>45</v>
      </c>
      <c r="C17" s="815" t="str">
        <f>IF(ISBLANK('PROGRAM-DERS'!C18),"",CONCATENATE('PROGRAM-DERS'!C18," (",'PROGRAM-Öğretim Üyesi'!C17,") - ",'PROGRAM-SINIF'!C17))</f>
        <v/>
      </c>
      <c r="D17" s="816"/>
      <c r="E17" s="816"/>
      <c r="F17" s="817"/>
      <c r="G17" s="359" t="str">
        <f>IF(ISBLANK('PROGRAM-DERS'!G18),"",CONCATENATE('PROGRAM-DERS'!G18," (",'PROGRAM-Öğretim Üyesi'!G17,") - ",'PROGRAM-SINIF'!G17))</f>
        <v xml:space="preserve">  () - İnternet</v>
      </c>
      <c r="H17" s="356" t="str">
        <f>IF(ISBLANK('PROGRAM-DERS'!H18),"",CONCATENATE('PROGRAM-DERS'!H18," (",'PROGRAM-Öğretim Üyesi'!H17,") - ",'PROGRAM-SINIF'!H17))</f>
        <v/>
      </c>
      <c r="I17" s="356" t="str">
        <f>IF(ISBLANK('PROGRAM-DERS'!I18),"",CONCATENATE('PROGRAM-DERS'!I18," (",'PROGRAM-Öğretim Üyesi'!I17,") - ",'PROGRAM-SINIF'!I17))</f>
        <v/>
      </c>
      <c r="J17" s="350" t="str">
        <f>IF(ISBLANK('PROGRAM-DERS'!J18),"",CONCATENATE('PROGRAM-DERS'!J18," (",'PROGRAM-Öğretim Üyesi'!J17,") - ",'PROGRAM-SINIF'!J17))</f>
        <v/>
      </c>
      <c r="K17" s="156" t="str">
        <f>IF(ISBLANK('PROGRAM-DERS'!K18),"",CONCATENATE('PROGRAM-DERS'!K18," (",'PROGRAM-Öğretim Üyesi'!K17,") - ",'PROGRAM-SINIF'!K17))</f>
        <v/>
      </c>
      <c r="L17" s="351" t="str">
        <f>IF(ISBLANK('PROGRAM-DERS'!L18),"",CONCATENATE('PROGRAM-DERS'!L18," (",'PROGRAM-Öğretim Üyesi'!L17,") - ",'PROGRAM-SINIF'!L17))</f>
        <v/>
      </c>
      <c r="M17" s="351" t="str">
        <f>IF(ISBLANK('PROGRAM-DERS'!M18),"",CONCATENATE('PROGRAM-DERS'!M18," (",'PROGRAM-Öğretim Üyesi'!M17,") - ",'PROGRAM-SINIF'!M17))</f>
        <v/>
      </c>
      <c r="N17" s="351" t="str">
        <f>IF(ISBLANK('PROGRAM-DERS'!N18),"",CONCATENATE('PROGRAM-DERS'!N18," (",'PROGRAM-Öğretim Üyesi'!N17,") - ",'PROGRAM-SINIF'!N17))</f>
        <v/>
      </c>
      <c r="O17" s="351" t="str">
        <f>IF(ISBLANK('PROGRAM-DERS'!O18),"",CONCATENATE('PROGRAM-DERS'!O18," (",'PROGRAM-Öğretim Üyesi'!O17,") - ",'PROGRAM-SINIF'!O17))</f>
        <v>Bitirme Çalışması () - İnternet</v>
      </c>
      <c r="P17" s="351" t="str">
        <f>IF(ISBLANK('PROGRAM-DERS'!P18),"",CONCATENATE('PROGRAM-DERS'!P18," (",'PROGRAM-Öğretim Üyesi'!P17,") - ",'PROGRAM-SINIF'!P17))</f>
        <v/>
      </c>
      <c r="Q17" s="351" t="str">
        <f>IF(ISBLANK('PROGRAM-DERS'!Q18),"",CONCATENATE('PROGRAM-DERS'!Q18," (",'PROGRAM-Öğretim Üyesi'!Q17,") - ",'PROGRAM-SINIF'!Q17))</f>
        <v/>
      </c>
      <c r="R17" s="351" t="str">
        <f>IF(ISBLANK('PROGRAM-DERS'!S18),"",CONCATENATE('PROGRAM-DERS'!S18," (",'PROGRAM-Öğretim Üyesi'!R17,") - ",'PROGRAM-SINIF'!R17))</f>
        <v/>
      </c>
      <c r="S17" s="351" t="str">
        <f>IF(ISBLANK('PROGRAM-DERS'!T18),"",CONCATENATE('PROGRAM-DERS'!T18," (",'PROGRAM-Öğretim Üyesi'!S17,") - ",'PROGRAM-SINIF'!S17))</f>
        <v/>
      </c>
      <c r="T17" s="351" t="str">
        <f>IF(ISBLANK('PROGRAM-DERS'!U18),"",CONCATENATE('PROGRAM-DERS'!U18," (",'PROGRAM-Öğretim Üyesi'!T17,") - ",'PROGRAM-SINIF'!T17))</f>
        <v/>
      </c>
      <c r="U17" s="163">
        <f>21-ROUNDUP(IFERROR(FIND("nline",#REF!),0)/100,0)-ROUNDUP(IFERROR(FIND("nline",#REF!),0)/100,0)-ROUNDUP(IFERROR(FIND("nline",#REF!),0)/100,0)-ROUNDUP(IFERROR(FIND("nline",#REF!),0)/100,0)-ROUNDUP(IFERROR(FIND("uzmanlık",Q17),0)/100,0)-COUNTBLANK(C17:R17)-COUNTIF(C17:R17,"Türk Dili")-COUNTIF(C17:R17,"Atatürk İlk. Ve İnk. Tar.")-COUNTIF(C17:R17,"Staj 1")-COUNTIF(C17:R17,"Staj 2")-COUNTIF(C17:R17,"Bilg. Müh. Tasarımı")-COUNTIF(C17:R17,"Fizik I - Lab")</f>
        <v>7</v>
      </c>
      <c r="V17" s="23"/>
    </row>
    <row r="18" spans="1:22" s="54" customFormat="1" ht="16.5" thickBot="1" x14ac:dyDescent="0.3">
      <c r="A18" s="808"/>
      <c r="B18" s="166">
        <v>0.95833333333333337</v>
      </c>
      <c r="C18" s="818" t="str">
        <f>IF(ISBLANK('PROGRAM-DERS'!C19),"",CONCATENATE('PROGRAM-DERS'!C19," (",'PROGRAM-Öğretim Üyesi'!C18,") - ",'PROGRAM-SINIF'!C18))</f>
        <v/>
      </c>
      <c r="D18" s="819"/>
      <c r="E18" s="819"/>
      <c r="F18" s="820"/>
      <c r="G18" s="364" t="str">
        <f>IF(ISBLANK('PROGRAM-DERS'!G19),"",CONCATENATE('PROGRAM-DERS'!G19," (",'PROGRAM-Öğretim Üyesi'!G18,") - ",'PROGRAM-SINIF'!G18))</f>
        <v xml:space="preserve">  () - İnternet</v>
      </c>
      <c r="H18" s="362" t="str">
        <f>IF(ISBLANK('PROGRAM-DERS'!H19),"",CONCATENATE('PROGRAM-DERS'!H19," (",'PROGRAM-Öğretim Üyesi'!H18,") - ",'PROGRAM-SINIF'!H18))</f>
        <v/>
      </c>
      <c r="I18" s="362" t="str">
        <f>IF(ISBLANK('PROGRAM-DERS'!I19),"",CONCATENATE('PROGRAM-DERS'!I19," (",'PROGRAM-Öğretim Üyesi'!I18,") - ",'PROGRAM-SINIF'!I18))</f>
        <v/>
      </c>
      <c r="J18" s="351" t="str">
        <f>IF(ISBLANK('PROGRAM-DERS'!J19),"",CONCATENATE('PROGRAM-DERS'!J19," (",'PROGRAM-Öğretim Üyesi'!J18,") - ",'PROGRAM-SINIF'!J18))</f>
        <v/>
      </c>
      <c r="K18" s="351" t="str">
        <f>IF(ISBLANK('PROGRAM-DERS'!K19),"",CONCATENATE('PROGRAM-DERS'!K19," (",'PROGRAM-Öğretim Üyesi'!K18,") - ",'PROGRAM-SINIF'!K18))</f>
        <v/>
      </c>
      <c r="L18" s="351" t="str">
        <f>IF(ISBLANK('PROGRAM-DERS'!L19),"",CONCATENATE('PROGRAM-DERS'!L19," (",'PROGRAM-Öğretim Üyesi'!L18,") - ",'PROGRAM-SINIF'!L18))</f>
        <v/>
      </c>
      <c r="M18" s="351" t="str">
        <f>IF(ISBLANK('PROGRAM-DERS'!M19),"",CONCATENATE('PROGRAM-DERS'!M19," (",'PROGRAM-Öğretim Üyesi'!M18,") - ",'PROGRAM-SINIF'!M18))</f>
        <v/>
      </c>
      <c r="N18" s="351" t="str">
        <f>IF(ISBLANK('PROGRAM-DERS'!N19),"",CONCATENATE('PROGRAM-DERS'!N19," (",'PROGRAM-Öğretim Üyesi'!N18,") - ",'PROGRAM-SINIF'!N18))</f>
        <v/>
      </c>
      <c r="O18" s="351" t="str">
        <f>IF(ISBLANK('PROGRAM-DERS'!O19),"",CONCATENATE('PROGRAM-DERS'!O19," (",'PROGRAM-Öğretim Üyesi'!O18,") - ",'PROGRAM-SINIF'!O18))</f>
        <v>Bitirme Çalışması () - İnternet</v>
      </c>
      <c r="P18" s="351" t="str">
        <f>IF(ISBLANK('PROGRAM-DERS'!P19),"",CONCATENATE('PROGRAM-DERS'!P19," (",'PROGRAM-Öğretim Üyesi'!P18,") - ",'PROGRAM-SINIF'!P18))</f>
        <v/>
      </c>
      <c r="Q18" s="351" t="str">
        <f>IF(ISBLANK('PROGRAM-DERS'!Q19),"",CONCATENATE('PROGRAM-DERS'!Q19," (",'PROGRAM-Öğretim Üyesi'!Q18,") - ",'PROGRAM-SINIF'!Q18))</f>
        <v/>
      </c>
      <c r="R18" s="351" t="str">
        <f>IF(ISBLANK('PROGRAM-DERS'!S19),"",CONCATENATE('PROGRAM-DERS'!S19," (",'PROGRAM-Öğretim Üyesi'!R18,") - ",'PROGRAM-SINIF'!R18))</f>
        <v/>
      </c>
      <c r="S18" s="351" t="str">
        <f>IF(ISBLANK('PROGRAM-DERS'!T19),"",CONCATENATE('PROGRAM-DERS'!T19," (",'PROGRAM-Öğretim Üyesi'!S18,") - ",'PROGRAM-SINIF'!S18))</f>
        <v/>
      </c>
      <c r="T18" s="351" t="str">
        <f>IF(ISBLANK('PROGRAM-DERS'!U19),"",CONCATENATE('PROGRAM-DERS'!U19," (",'PROGRAM-Öğretim Üyesi'!T18,") - ",'PROGRAM-SINIF'!T18))</f>
        <v/>
      </c>
      <c r="U18" s="163">
        <f>21-ROUNDUP(IFERROR(FIND("nline",#REF!),0)/100,0)-ROUNDUP(IFERROR(FIND("nline",#REF!),0)/100,0)-ROUNDUP(IFERROR(FIND("nline",#REF!),0)/100,0)-ROUNDUP(IFERROR(FIND("nline",#REF!),0)/100,0)-ROUNDUP(IFERROR(FIND("uzmanlık",Q18),0)/100,0)-COUNTBLANK(C18:R18)-COUNTIF(C18:R18,"Türk Dili")-COUNTIF(C18:R18,"Atatürk İlk. Ve İnk. Tar.")-COUNTIF(C18:R18,"Staj 1")-COUNTIF(C18:R18,"Staj 2")-COUNTIF(C18:R18,"Bilg. Müh. Tasarımı")-COUNTIF(C18:R18,"Fizik I - Lab")</f>
        <v>7</v>
      </c>
      <c r="V18" s="23"/>
    </row>
    <row r="19" spans="1:22" ht="15.75" customHeight="1" x14ac:dyDescent="0.25">
      <c r="A19" s="806" t="s">
        <v>1</v>
      </c>
      <c r="B19" s="155">
        <v>0.29166666666666669</v>
      </c>
      <c r="C19" s="233" t="str">
        <f>IF(ISBLANK('PROGRAM-DERS'!C20),"",CONCATENATE('PROGRAM-DERS'!C20," (",'PROGRAM-Öğretim Üyesi'!C19,") - ",'PROGRAM-SINIF'!C19))</f>
        <v/>
      </c>
      <c r="D19" s="234" t="str">
        <f>IF(ISBLANK('PROGRAM-DERS'!D20),"",CONCATENATE('PROGRAM-DERS'!D20," (",'PROGRAM-Öğretim Üyesi'!D19,") - ",'PROGRAM-SINIF'!D19))</f>
        <v/>
      </c>
      <c r="E19" s="242" t="str">
        <f>IF(ISBLANK('PROGRAM-DERS'!E20),"",CONCATENATE('PROGRAM-DERS'!E20," (",'PROGRAM-Öğretim Üyesi'!E19,") - ",'PROGRAM-SINIF'!E19))</f>
        <v/>
      </c>
      <c r="F19" s="233" t="str">
        <f>IF(ISBLANK('PROGRAM-DERS'!F20),"",CONCATENATE('PROGRAM-DERS'!F20," (",'PROGRAM-Öğretim Üyesi'!F19,") - ",'PROGRAM-SINIF'!F19))</f>
        <v/>
      </c>
      <c r="G19" s="234" t="str">
        <f>IF(ISBLANK('PROGRAM-DERS'!G20),"",CONCATENATE('PROGRAM-DERS'!G20," (",'PROGRAM-Öğretim Üyesi'!G19,") - ",'PROGRAM-SINIF'!G19))</f>
        <v xml:space="preserve">  () - İnternet</v>
      </c>
      <c r="H19" s="234" t="str">
        <f>IF(ISBLANK('PROGRAM-DERS'!H20),"",CONCATENATE('PROGRAM-DERS'!H20," (",'PROGRAM-Öğretim Üyesi'!H19,") - ",'PROGRAM-SINIF'!H19))</f>
        <v/>
      </c>
      <c r="I19" s="27" t="str">
        <f>IF(ISBLANK('PROGRAM-DERS'!I20),"",CONCATENATE('PROGRAM-DERS'!I20," (",'PROGRAM-Öğretim Üyesi'!I19,") - ",'PROGRAM-SINIF'!I19))</f>
        <v/>
      </c>
      <c r="J19" s="156" t="str">
        <f>IF(ISBLANK('PROGRAM-DERS'!J20),"",CONCATENATE('PROGRAM-DERS'!J20," (",'PROGRAM-Öğretim Üyesi'!J19,") - ",'PROGRAM-SINIF'!J19))</f>
        <v/>
      </c>
      <c r="K19" s="351" t="str">
        <f>IF(ISBLANK('PROGRAM-DERS'!K20),"",CONCATENATE('PROGRAM-DERS'!K20," (",'PROGRAM-Öğretim Üyesi'!K19,") - ",'PROGRAM-SINIF'!K19))</f>
        <v/>
      </c>
      <c r="L19" s="351" t="str">
        <f>IF(ISBLANK('PROGRAM-DERS'!L20),"",CONCATENATE('PROGRAM-DERS'!L20," (",'PROGRAM-Öğretim Üyesi'!L19,") - ",'PROGRAM-SINIF'!L19))</f>
        <v/>
      </c>
      <c r="M19" s="351" t="str">
        <f>IF(ISBLANK('PROGRAM-DERS'!M20),"",CONCATENATE('PROGRAM-DERS'!M20," (",'PROGRAM-Öğretim Üyesi'!M19,") - ",'PROGRAM-SINIF'!M19))</f>
        <v/>
      </c>
      <c r="N19" s="351" t="str">
        <f>IF(ISBLANK('PROGRAM-DERS'!N20),"",CONCATENATE('PROGRAM-DERS'!N20," (",'PROGRAM-Öğretim Üyesi'!N19,") - ",'PROGRAM-SINIF'!N19))</f>
        <v/>
      </c>
      <c r="O19" s="351" t="str">
        <f>IF(ISBLANK('PROGRAM-DERS'!O20),"",CONCATENATE('PROGRAM-DERS'!O20," (",'PROGRAM-Öğretim Üyesi'!O19,") - ",'PROGRAM-SINIF'!O19))</f>
        <v xml:space="preserve">  () - İnternet</v>
      </c>
      <c r="P19" s="351" t="str">
        <f>IF(ISBLANK('PROGRAM-DERS'!P20),"",CONCATENATE('PROGRAM-DERS'!P20," (",'PROGRAM-Öğretim Üyesi'!P19,") - ",'PROGRAM-SINIF'!P19))</f>
        <v/>
      </c>
      <c r="Q19" s="351" t="str">
        <f>IF(ISBLANK('PROGRAM-DERS'!Q20),"",CONCATENATE('PROGRAM-DERS'!Q20," (",'PROGRAM-Öğretim Üyesi'!Q19,") - ",'PROGRAM-SINIF'!Q19))</f>
        <v/>
      </c>
      <c r="R19" s="351" t="str">
        <f>IF(ISBLANK('PROGRAM-DERS'!S20),"",CONCATENATE('PROGRAM-DERS'!S20," (",'PROGRAM-Öğretim Üyesi'!R19,") - ",'PROGRAM-SINIF'!R19))</f>
        <v/>
      </c>
      <c r="S19" s="351" t="str">
        <f>IF(ISBLANK('PROGRAM-DERS'!T20),"",CONCATENATE('PROGRAM-DERS'!T20," (",'PROGRAM-Öğretim Üyesi'!S19,") - ",'PROGRAM-SINIF'!S19))</f>
        <v/>
      </c>
      <c r="T19" s="351" t="str">
        <f>IF(ISBLANK('PROGRAM-DERS'!U20),"",CONCATENATE('PROGRAM-DERS'!U20," (",'PROGRAM-Öğretim Üyesi'!T19,") - ",'PROGRAM-SINIF'!T19))</f>
        <v/>
      </c>
      <c r="U19" s="163">
        <f>21-ROUNDUP(IFERROR(FIND("nline",#REF!),0)/100,0)-ROUNDUP(IFERROR(FIND("nline",#REF!),0)/100,0)-ROUNDUP(IFERROR(FIND("nline",#REF!),0)/100,0)-ROUNDUP(IFERROR(FIND("nline",#REF!),0)/100,0)-ROUNDUP(IFERROR(FIND("uzmanlık",Q19),0)/100,0)-COUNTBLANK(C19:R19)-COUNTIF(C19:R19,"Türk Dili")-COUNTIF(C19:R19,"Atatürk İlk. Ve İnk. Tar.")-COUNTIF(C19:R19,"Staj 1")-COUNTIF(C19:R19,"Staj 2")-COUNTIF(C19:R19,"Bilg. Müh. Tasarımı")-COUNTIF(C19:R19,"Fizik I - Lab")</f>
        <v>7</v>
      </c>
    </row>
    <row r="20" spans="1:22" x14ac:dyDescent="0.25">
      <c r="A20" s="807"/>
      <c r="B20" s="152">
        <v>0.33333333333333331</v>
      </c>
      <c r="C20" s="351" t="str">
        <f>IF(ISBLANK('PROGRAM-DERS'!C22),"",CONCATENATE('PROGRAM-DERS'!C22," (",'PROGRAM-Öğretim Üyesi'!C20,") - ",'PROGRAM-SINIF'!C20))</f>
        <v xml:space="preserve">  () - İnternet</v>
      </c>
      <c r="D20" s="350" t="str">
        <f>IF(ISBLANK('PROGRAM-DERS'!D22),"",CONCATENATE('PROGRAM-DERS'!D22," (",'PROGRAM-Öğretim Üyesi'!D20,") - ",'PROGRAM-SINIF'!D20))</f>
        <v/>
      </c>
      <c r="E20" s="85" t="str">
        <f>IF(ISBLANK('PROGRAM-DERS'!E22),"",CONCATENATE('PROGRAM-DERS'!E22," (",'PROGRAM-Öğretim Üyesi'!E20,") - ",'PROGRAM-SINIF'!E20))</f>
        <v/>
      </c>
      <c r="F20" s="351" t="str">
        <f>IF(ISBLANK('PROGRAM-DERS'!F22),"",CONCATENATE('PROGRAM-DERS'!F22," (",'PROGRAM-Öğretim Üyesi'!F20,") - ",'PROGRAM-SINIF'!F20))</f>
        <v/>
      </c>
      <c r="G20" s="350" t="str">
        <f>IF(ISBLANK('PROGRAM-DERS'!G22),"",CONCATENATE('PROGRAM-DERS'!G22," (",'PROGRAM-Öğretim Üyesi'!G20,") - ",'PROGRAM-SINIF'!G20))</f>
        <v xml:space="preserve">  () - İnternet</v>
      </c>
      <c r="H20" s="350" t="str">
        <f>IF(ISBLANK('PROGRAM-DERS'!H22),"",CONCATENATE('PROGRAM-DERS'!H22," (",'PROGRAM-Öğretim Üyesi'!H20,") - ",'PROGRAM-SINIF'!H20))</f>
        <v/>
      </c>
      <c r="I20" s="352" t="str">
        <f>IF(ISBLANK('PROGRAM-DERS'!I22),"",CONCATENATE('PROGRAM-DERS'!I22," (",'PROGRAM-Öğretim Üyesi'!I20,") - ",'PROGRAM-SINIF'!I20))</f>
        <v/>
      </c>
      <c r="J20" s="156" t="str">
        <f>IF(ISBLANK('PROGRAM-DERS'!J22),"",CONCATENATE('PROGRAM-DERS'!J22," (",'PROGRAM-Öğretim Üyesi'!J20,") - ",'PROGRAM-SINIF'!J20))</f>
        <v/>
      </c>
      <c r="K20" s="351" t="str">
        <f>IF(ISBLANK('PROGRAM-DERS'!K22),"",CONCATENATE('PROGRAM-DERS'!K22," (",'PROGRAM-Öğretim Üyesi'!K20,") - ",'PROGRAM-SINIF'!K20))</f>
        <v/>
      </c>
      <c r="L20" s="351" t="str">
        <f>IF(ISBLANK('PROGRAM-DERS'!L22),"",CONCATENATE('PROGRAM-DERS'!L22," (",'PROGRAM-Öğretim Üyesi'!L20,") - ",'PROGRAM-SINIF'!L20))</f>
        <v/>
      </c>
      <c r="M20" s="351" t="str">
        <f>IF(ISBLANK('PROGRAM-DERS'!M22),"",CONCATENATE('PROGRAM-DERS'!M22," (",'PROGRAM-Öğretim Üyesi'!M20,") - ",'PROGRAM-SINIF'!M20))</f>
        <v/>
      </c>
      <c r="N20" s="351" t="str">
        <f>IF(ISBLANK('PROGRAM-DERS'!N22),"",CONCATENATE('PROGRAM-DERS'!N22," (",'PROGRAM-Öğretim Üyesi'!N20,") - ",'PROGRAM-SINIF'!N20))</f>
        <v/>
      </c>
      <c r="O20" s="351" t="str">
        <f>IF(ISBLANK('PROGRAM-DERS'!O22),"",CONCATENATE('PROGRAM-DERS'!O22," (",'PROGRAM-Öğretim Üyesi'!O20,") - ",'PROGRAM-SINIF'!O20))</f>
        <v>Bitirme Çalışması () - İnternet</v>
      </c>
      <c r="P20" s="351" t="str">
        <f>IF(ISBLANK('PROGRAM-DERS'!P22),"",CONCATENATE('PROGRAM-DERS'!P22," (",'PROGRAM-Öğretim Üyesi'!P20,") - ",'PROGRAM-SINIF'!P20))</f>
        <v/>
      </c>
      <c r="Q20" s="351" t="str">
        <f>IF(ISBLANK('PROGRAM-DERS'!Q22),"",CONCATENATE('PROGRAM-DERS'!Q22," (",'PROGRAM-Öğretim Üyesi'!Q20,") - ",'PROGRAM-SINIF'!Q20))</f>
        <v/>
      </c>
      <c r="R20" s="351" t="str">
        <f>IF(ISBLANK('PROGRAM-DERS'!S22),"",CONCATENATE('PROGRAM-DERS'!S22," (",'PROGRAM-Öğretim Üyesi'!R20,") - ",'PROGRAM-SINIF'!R20))</f>
        <v/>
      </c>
      <c r="S20" s="351" t="str">
        <f>IF(ISBLANK('PROGRAM-DERS'!T22),"",CONCATENATE('PROGRAM-DERS'!T22," (",'PROGRAM-Öğretim Üyesi'!S20,") - ",'PROGRAM-SINIF'!S20))</f>
        <v/>
      </c>
      <c r="T20" s="351" t="str">
        <f>IF(ISBLANK('PROGRAM-DERS'!U22),"",CONCATENATE('PROGRAM-DERS'!U22," (",'PROGRAM-Öğretim Üyesi'!T20,") - ",'PROGRAM-SINIF'!T20))</f>
        <v/>
      </c>
      <c r="U20" s="163">
        <f>21-ROUNDUP(IFERROR(FIND("nline",#REF!),0)/100,0)-ROUNDUP(IFERROR(FIND("nline",#REF!),0)/100,0)-ROUNDUP(IFERROR(FIND("nline",#REF!),0)/100,0)-ROUNDUP(IFERROR(FIND("nline",#REF!),0)/100,0)-ROUNDUP(IFERROR(FIND("uzmanlık",Q20),0)/100,0)-COUNTBLANK(C20:R20)-COUNTIF(C20:R20,"Türk Dili")-COUNTIF(C20:R20,"Atatürk İlk. Ve İnk. Tar.")-COUNTIF(C20:R20,"Staj 1")-COUNTIF(C20:R20,"Staj 2")-COUNTIF(C20:R20,"Bilg. Müh. Tasarımı")-COUNTIF(C20:R20,"Fizik I - Lab")</f>
        <v>8</v>
      </c>
    </row>
    <row r="21" spans="1:22" x14ac:dyDescent="0.25">
      <c r="A21" s="807"/>
      <c r="B21" s="102">
        <v>0.375</v>
      </c>
      <c r="C21" s="351" t="str">
        <f>IF(ISBLANK('PROGRAM-DERS'!C23),"",CONCATENATE('PROGRAM-DERS'!C23," (",'PROGRAM-Öğretim Üyesi'!C21,") - ",'PROGRAM-SINIF'!C21))</f>
        <v>Matematik I - A (KM4) () - İnternet</v>
      </c>
      <c r="D21" s="350" t="str">
        <f>IF(ISBLANK('PROGRAM-DERS'!D23),"",CONCATENATE('PROGRAM-DERS'!D23," (",'PROGRAM-Öğretim Üyesi'!D21,") - ",'PROGRAM-SINIF'!D21))</f>
        <v>Matematik I - B (KM6) () - İnternet</v>
      </c>
      <c r="E21" s="85" t="str">
        <f>IF(ISBLANK('PROGRAM-DERS'!E23),"",CONCATENATE('PROGRAM-DERS'!E23," (",'PROGRAM-Öğretim Üyesi'!E21,") - ",'PROGRAM-SINIF'!E21))</f>
        <v>Matematik I - C (1102) () - İnternet</v>
      </c>
      <c r="F21" s="351" t="str">
        <f>IF(ISBLANK('PROGRAM-DERS'!F23),"",CONCATENATE('PROGRAM-DERS'!F23," (",'PROGRAM-Öğretim Üyesi'!F21,") - ",'PROGRAM-SINIF'!F21))</f>
        <v/>
      </c>
      <c r="G21" s="350" t="str">
        <f>IF(ISBLANK('PROGRAM-DERS'!G23),"",CONCATENATE('PROGRAM-DERS'!G23," (",'PROGRAM-Öğretim Üyesi'!G21,") - ",'PROGRAM-SINIF'!G21))</f>
        <v>Mantık Devreleri - A (1104) () - İnternet</v>
      </c>
      <c r="H21" s="350" t="str">
        <f>IF(ISBLANK('PROGRAM-DERS'!H23),"",CONCATENATE('PROGRAM-DERS'!H23," (",'PROGRAM-Öğretim Üyesi'!H21,") - ",'PROGRAM-SINIF'!H21))</f>
        <v>Sayısal Analiz - B (1105) () - İnternet</v>
      </c>
      <c r="I21" s="352" t="str">
        <f>IF(ISBLANK('PROGRAM-DERS'!I23),"",CONCATENATE('PROGRAM-DERS'!I23," (",'PROGRAM-Öğretim Üyesi'!I21,") - ",'PROGRAM-SINIF'!I21))</f>
        <v>Veri Yapıları - C (1001) () - İnternet</v>
      </c>
      <c r="J21" s="156" t="str">
        <f>IF(ISBLANK('PROGRAM-DERS'!J23),"",CONCATENATE('PROGRAM-DERS'!J23," (",'PROGRAM-Öğretim Üyesi'!J21,") - ",'PROGRAM-SINIF'!J21))</f>
        <v/>
      </c>
      <c r="K21" s="351" t="str">
        <f>IF(ISBLANK('PROGRAM-DERS'!K23),"",CONCATENATE('PROGRAM-DERS'!K23," (",'PROGRAM-Öğretim Üyesi'!K21,") - ",'PROGRAM-SINIF'!K21))</f>
        <v>Web Programlama - A(1106) () - İnternet</v>
      </c>
      <c r="L21" s="351" t="str">
        <f>IF(ISBLANK('PROGRAM-DERS'!L23),"",CONCATENATE('PROGRAM-DERS'!L23," (",'PROGRAM-Öğretim Üyesi'!L21,") - ",'PROGRAM-SINIF'!L21))</f>
        <v>Veri İletişimi - B (1202) () - İnternet</v>
      </c>
      <c r="M21" s="351" t="str">
        <f>IF(ISBLANK('PROGRAM-DERS'!M23),"",CONCATENATE('PROGRAM-DERS'!M23," (",'PROGRAM-Öğretim Üyesi'!M21,") - ",'PROGRAM-SINIF'!M21))</f>
        <v/>
      </c>
      <c r="N21" s="351" t="str">
        <f>IF(ISBLANK('PROGRAM-DERS'!N23),"",CONCATENATE('PROGRAM-DERS'!N23," (",'PROGRAM-Öğretim Üyesi'!N21,") - ",'PROGRAM-SINIF'!N21))</f>
        <v/>
      </c>
      <c r="O21" s="351" t="str">
        <f>IF(ISBLANK('PROGRAM-DERS'!O23),"",CONCATENATE('PROGRAM-DERS'!O23," (",'PROGRAM-Öğretim Üyesi'!O21,") - ",'PROGRAM-SINIF'!O21))</f>
        <v>Optimizasyon (1201) () - İnternet</v>
      </c>
      <c r="P21" s="351" t="str">
        <f>IF(ISBLANK('PROGRAM-DERS'!P23),"",CONCATENATE('PROGRAM-DERS'!P23," (",'PROGRAM-Öğretim Üyesi'!P21,") - ",'PROGRAM-SINIF'!P21))</f>
        <v/>
      </c>
      <c r="Q21" s="351" t="str">
        <f>IF(ISBLANK('PROGRAM-DERS'!Q23),"",CONCATENATE('PROGRAM-DERS'!Q23," (",'PROGRAM-Öğretim Üyesi'!Q21,") - ",'PROGRAM-SINIF'!Q21))</f>
        <v>Kuyruk Teorisi K () - İnternet</v>
      </c>
      <c r="R21" s="351" t="str">
        <f>IF(ISBLANK('PROGRAM-DERS'!S23),"",CONCATENATE('PROGRAM-DERS'!S23," (",'PROGRAM-Öğretim Üyesi'!R21,") - ",'PROGRAM-SINIF'!R21))</f>
        <v>Bulanık Sistemler ve Uygulamaları (1001) () - İnternet</v>
      </c>
      <c r="S21" s="351" t="str">
        <f>IF(ISBLANK('PROGRAM-DERS'!T23),"",CONCATENATE('PROGRAM-DERS'!T23," (",'PROGRAM-Öğretim Üyesi'!S21,") - ",'PROGRAM-SINIF'!S21))</f>
        <v/>
      </c>
      <c r="T21" s="351" t="str">
        <f>IF(ISBLANK('PROGRAM-DERS'!U23),"",CONCATENATE('PROGRAM-DERS'!U23," (",'PROGRAM-Öğretim Üyesi'!T21,") - ",'PROGRAM-SINIF'!T21))</f>
        <v>Seminer(DR) () - İnternet</v>
      </c>
      <c r="U21" s="163">
        <f>21-ROUNDUP(IFERROR(FIND("nline",#REF!),0)/100,0)-ROUNDUP(IFERROR(FIND("nline",#REF!),0)/100,0)-ROUNDUP(IFERROR(FIND("nline",#REF!),0)/100,0)-ROUNDUP(IFERROR(FIND("nline",#REF!),0)/100,0)-ROUNDUP(IFERROR(FIND("uzmanlık",Q21),0)/100,0)-COUNTBLANK(C21:R21)-COUNTIF(C21:R21,"Türk Dili")-COUNTIF(C21:R21,"Atatürk İlk. Ve İnk. Tar.")-COUNTIF(C21:R21,"Staj 1")-COUNTIF(C21:R21,"Staj 2")-COUNTIF(C21:R21,"Bilg. Müh. Tasarımı")-COUNTIF(C21:R21,"Fizik I - Lab")</f>
        <v>16</v>
      </c>
    </row>
    <row r="22" spans="1:22" x14ac:dyDescent="0.25">
      <c r="A22" s="807"/>
      <c r="B22" s="102">
        <v>0.41666666666666702</v>
      </c>
      <c r="C22" s="351" t="str">
        <f>IF(ISBLANK('PROGRAM-DERS'!C24),"",CONCATENATE('PROGRAM-DERS'!C24," (",'PROGRAM-Öğretim Üyesi'!C22,") - ",'PROGRAM-SINIF'!C22))</f>
        <v>Matematik I - A (KM4) () - İnternet</v>
      </c>
      <c r="D22" s="350" t="str">
        <f>IF(ISBLANK('PROGRAM-DERS'!D24),"",CONCATENATE('PROGRAM-DERS'!D24," (",'PROGRAM-Öğretim Üyesi'!D22,") - ",'PROGRAM-SINIF'!D22))</f>
        <v>Matematik I - B (KM6) () - İnternet</v>
      </c>
      <c r="E22" s="85" t="str">
        <f>IF(ISBLANK('PROGRAM-DERS'!E24),"",CONCATENATE('PROGRAM-DERS'!E24," (",'PROGRAM-Öğretim Üyesi'!E22,") - ",'PROGRAM-SINIF'!E22))</f>
        <v>Matematik I - C (1102) () - İnternet</v>
      </c>
      <c r="F22" s="351" t="str">
        <f>IF(ISBLANK('PROGRAM-DERS'!F24),"",CONCATENATE('PROGRAM-DERS'!F24," (",'PROGRAM-Öğretim Üyesi'!F22,") - ",'PROGRAM-SINIF'!F22))</f>
        <v/>
      </c>
      <c r="G22" s="350" t="str">
        <f>IF(ISBLANK('PROGRAM-DERS'!G24),"",CONCATENATE('PROGRAM-DERS'!G24," (",'PROGRAM-Öğretim Üyesi'!G22,") - ",'PROGRAM-SINIF'!G22))</f>
        <v>Mantık Devreleri - A (1104) () - İnternet</v>
      </c>
      <c r="H22" s="350" t="str">
        <f>IF(ISBLANK('PROGRAM-DERS'!H24),"",CONCATENATE('PROGRAM-DERS'!H24," (",'PROGRAM-Öğretim Üyesi'!H22,") - ",'PROGRAM-SINIF'!H22))</f>
        <v>Sayısal Analiz - B (1105) () - İnternet</v>
      </c>
      <c r="I22" s="352" t="str">
        <f>IF(ISBLANK('PROGRAM-DERS'!I24),"",CONCATENATE('PROGRAM-DERS'!I24," (",'PROGRAM-Öğretim Üyesi'!I22,") - ",'PROGRAM-SINIF'!I22))</f>
        <v>Veri Yapıları - C (1001) () - İnternet</v>
      </c>
      <c r="J22" s="156" t="str">
        <f>IF(ISBLANK('PROGRAM-DERS'!J24),"",CONCATENATE('PROGRAM-DERS'!J24," (",'PROGRAM-Öğretim Üyesi'!J22,") - ",'PROGRAM-SINIF'!J22))</f>
        <v/>
      </c>
      <c r="K22" s="351" t="str">
        <f>IF(ISBLANK('PROGRAM-DERS'!K24),"",CONCATENATE('PROGRAM-DERS'!K24," (",'PROGRAM-Öğretim Üyesi'!K22,") - ",'PROGRAM-SINIF'!K22))</f>
        <v>Web Programlama - A(1106) () - İnternet</v>
      </c>
      <c r="L22" s="351" t="str">
        <f>IF(ISBLANK('PROGRAM-DERS'!L24),"",CONCATENATE('PROGRAM-DERS'!L24," (",'PROGRAM-Öğretim Üyesi'!L22,") - ",'PROGRAM-SINIF'!L22))</f>
        <v>Veri İletişimi - B (1202) () - İnternet</v>
      </c>
      <c r="M22" s="351" t="str">
        <f>IF(ISBLANK('PROGRAM-DERS'!M24),"",CONCATENATE('PROGRAM-DERS'!M24," (",'PROGRAM-Öğretim Üyesi'!M22,") - ",'PROGRAM-SINIF'!M22))</f>
        <v/>
      </c>
      <c r="N22" s="351" t="str">
        <f>IF(ISBLANK('PROGRAM-DERS'!N24),"",CONCATENATE('PROGRAM-DERS'!N24," (",'PROGRAM-Öğretim Üyesi'!N22,") - ",'PROGRAM-SINIF'!N22))</f>
        <v/>
      </c>
      <c r="O22" s="351" t="str">
        <f>IF(ISBLANK('PROGRAM-DERS'!O24),"",CONCATENATE('PROGRAM-DERS'!O24," (",'PROGRAM-Öğretim Üyesi'!O22,") - ",'PROGRAM-SINIF'!O22))</f>
        <v>Optimizasyon (1201) () - İnternet</v>
      </c>
      <c r="P22" s="351" t="str">
        <f>IF(ISBLANK('PROGRAM-DERS'!P24),"",CONCATENATE('PROGRAM-DERS'!P24," (",'PROGRAM-Öğretim Üyesi'!P22,") - ",'PROGRAM-SINIF'!P22))</f>
        <v/>
      </c>
      <c r="Q22" s="351" t="str">
        <f>IF(ISBLANK('PROGRAM-DERS'!Q24),"",CONCATENATE('PROGRAM-DERS'!Q24," (",'PROGRAM-Öğretim Üyesi'!Q22,") - ",'PROGRAM-SINIF'!Q22))</f>
        <v>Kuyruk Teorisi K () - İnternet</v>
      </c>
      <c r="R22" s="351" t="str">
        <f>IF(ISBLANK('PROGRAM-DERS'!S24),"",CONCATENATE('PROGRAM-DERS'!S24," (",'PROGRAM-Öğretim Üyesi'!R22,") - ",'PROGRAM-SINIF'!R22))</f>
        <v>Bulanık Sistemler ve Uygulamaları (1001) () - İnternet</v>
      </c>
      <c r="S22" s="351" t="str">
        <f>IF(ISBLANK('PROGRAM-DERS'!T24),"",CONCATENATE('PROGRAM-DERS'!T24," (",'PROGRAM-Öğretim Üyesi'!S22,") - ",'PROGRAM-SINIF'!S22))</f>
        <v/>
      </c>
      <c r="T22" s="351" t="str">
        <f>IF(ISBLANK('PROGRAM-DERS'!U24),"",CONCATENATE('PROGRAM-DERS'!U24," (",'PROGRAM-Öğretim Üyesi'!T22,") - ",'PROGRAM-SINIF'!T22))</f>
        <v>CEMİL ÖZ () - İnternet</v>
      </c>
      <c r="U22" s="163">
        <f>21-ROUNDUP(IFERROR(FIND("nline",#REF!),0)/100,0)-ROUNDUP(IFERROR(FIND("nline",#REF!),0)/100,0)-ROUNDUP(IFERROR(FIND("nline",#REF!),0)/100,0)-ROUNDUP(IFERROR(FIND("nline",#REF!),0)/100,0)-ROUNDUP(IFERROR(FIND("uzmanlık",Q22),0)/100,0)-COUNTBLANK(C22:R22)-COUNTIF(C22:R22,"Türk Dili")-COUNTIF(C22:R22,"Atatürk İlk. Ve İnk. Tar.")-COUNTIF(C22:R22,"Staj 1")-COUNTIF(C22:R22,"Staj 2")-COUNTIF(C22:R22,"Bilg. Müh. Tasarımı")-COUNTIF(C22:R22,"Fizik I - Lab")</f>
        <v>16</v>
      </c>
    </row>
    <row r="23" spans="1:22" x14ac:dyDescent="0.25">
      <c r="A23" s="807"/>
      <c r="B23" s="102">
        <v>0.45833333333333298</v>
      </c>
      <c r="C23" s="351" t="str">
        <f>IF(ISBLANK('PROGRAM-DERS'!C25),"",CONCATENATE('PROGRAM-DERS'!C25," (",'PROGRAM-Öğretim Üyesi'!C23,") - ",'PROGRAM-SINIF'!C23))</f>
        <v/>
      </c>
      <c r="D23" s="350" t="str">
        <f>IF(ISBLANK('PROGRAM-DERS'!D25),"",CONCATENATE('PROGRAM-DERS'!D25," (",'PROGRAM-Öğretim Üyesi'!D23,") - ",'PROGRAM-SINIF'!D23))</f>
        <v>Programlamaya Giriş - B (1102) () - İnternet</v>
      </c>
      <c r="E23" s="85" t="str">
        <f>IF(ISBLANK('PROGRAM-DERS'!E25),"",CONCATENATE('PROGRAM-DERS'!E25," (",'PROGRAM-Öğretim Üyesi'!E23,") - ",'PROGRAM-SINIF'!E23))</f>
        <v/>
      </c>
      <c r="F23" s="351" t="str">
        <f>IF(ISBLANK('PROGRAM-DERS'!F25),"",CONCATENATE('PROGRAM-DERS'!F25," (",'PROGRAM-Öğretim Üyesi'!F23,") - ",'PROGRAM-SINIF'!F23))</f>
        <v>Intro to Programming (Prog. Giriş - D) (1103) () - İnternet</v>
      </c>
      <c r="G23" s="350" t="str">
        <f>IF(ISBLANK('PROGRAM-DERS'!G25),"",CONCATENATE('PROGRAM-DERS'!G25," (",'PROGRAM-Öğretim Üyesi'!G23,") - ",'PROGRAM-SINIF'!G23))</f>
        <v>ALİ GÜLBAĞ () - İnternet</v>
      </c>
      <c r="H23" s="350" t="str">
        <f>IF(ISBLANK('PROGRAM-DERS'!H25),"",CONCATENATE('PROGRAM-DERS'!H25," (",'PROGRAM-Öğretim Üyesi'!H23,") - ",'PROGRAM-SINIF'!H23))</f>
        <v>YÜKSEL YURTAY () - İnternet</v>
      </c>
      <c r="I23" s="352" t="str">
        <f>IF(ISBLANK('PROGRAM-DERS'!I25),"",CONCATENATE('PROGRAM-DERS'!I25," (",'PROGRAM-Öğretim Üyesi'!I23,") - ",'PROGRAM-SINIF'!I23))</f>
        <v>M.FATİH ADAK () - İnternet</v>
      </c>
      <c r="J23" s="156" t="str">
        <f>IF(ISBLANK('PROGRAM-DERS'!J25),"",CONCATENATE('PROGRAM-DERS'!J25," (",'PROGRAM-Öğretim Üyesi'!J23,") - ",'PROGRAM-SINIF'!J23))</f>
        <v/>
      </c>
      <c r="K23" s="351" t="str">
        <f>IF(ISBLANK('PROGRAM-DERS'!K25),"",CONCATENATE('PROGRAM-DERS'!K25," (",'PROGRAM-Öğretim Üyesi'!K23,") - ",'PROGRAM-SINIF'!K23))</f>
        <v>Web Programlama - A(1106) () - İnternet</v>
      </c>
      <c r="L23" s="351" t="str">
        <f>IF(ISBLANK('PROGRAM-DERS'!L25),"",CONCATENATE('PROGRAM-DERS'!L25," (",'PROGRAM-Öğretim Üyesi'!L23,") - ",'PROGRAM-SINIF'!L23))</f>
        <v>İBRAHİM ÖZÇELİK () - İnternet</v>
      </c>
      <c r="M23" s="351" t="str">
        <f>IF(ISBLANK('PROGRAM-DERS'!M25),"",CONCATENATE('PROGRAM-DERS'!M25," (",'PROGRAM-Öğretim Üyesi'!M23,") - ",'PROGRAM-SINIF'!M23))</f>
        <v/>
      </c>
      <c r="N23" s="351" t="str">
        <f>IF(ISBLANK('PROGRAM-DERS'!N25),"",CONCATENATE('PROGRAM-DERS'!N25," (",'PROGRAM-Öğretim Üyesi'!N23,") - ",'PROGRAM-SINIF'!N23))</f>
        <v/>
      </c>
      <c r="O23" s="351" t="str">
        <f>IF(ISBLANK('PROGRAM-DERS'!O25),"",CONCATENATE('PROGRAM-DERS'!O25," (",'PROGRAM-Öğretim Üyesi'!O23,") - ",'PROGRAM-SINIF'!O23))</f>
        <v>NİLÜFER YURTAY () - İnternet</v>
      </c>
      <c r="P23" s="351" t="str">
        <f>IF(ISBLANK('PROGRAM-DERS'!P25),"",CONCATENATE('PROGRAM-DERS'!P25," (",'PROGRAM-Öğretim Üyesi'!P23,") - ",'PROGRAM-SINIF'!P23))</f>
        <v/>
      </c>
      <c r="Q23" s="351" t="str">
        <f>IF(ISBLANK('PROGRAM-DERS'!Q25),"",CONCATENATE('PROGRAM-DERS'!Q25," (",'PROGRAM-Öğretim Üyesi'!Q23,") - ",'PROGRAM-SINIF'!Q23))</f>
        <v/>
      </c>
      <c r="R23" s="351" t="str">
        <f>IF(ISBLANK('PROGRAM-DERS'!S25),"",CONCATENATE('PROGRAM-DERS'!S25," (",'PROGRAM-Öğretim Üyesi'!R23,") - ",'PROGRAM-SINIF'!R23))</f>
        <v>SEÇKİN ARI () - İnternet</v>
      </c>
      <c r="S23" s="351" t="str">
        <f>IF(ISBLANK('PROGRAM-DERS'!T25),"",CONCATENATE('PROGRAM-DERS'!T25," (",'PROGRAM-Öğretim Üyesi'!S23,") - ",'PROGRAM-SINIF'!S23))</f>
        <v/>
      </c>
      <c r="T23" s="351" t="str">
        <f>IF(ISBLANK('PROGRAM-DERS'!U25),"",CONCATENATE('PROGRAM-DERS'!U25," (",'PROGRAM-Öğretim Üyesi'!T23,") - ",'PROGRAM-SINIF'!T23))</f>
        <v/>
      </c>
      <c r="U23" s="163">
        <f>21-ROUNDUP(IFERROR(FIND("nline",#REF!),0)/100,0)-ROUNDUP(IFERROR(FIND("nline",#REF!),0)/100,0)-ROUNDUP(IFERROR(FIND("nline",#REF!),0)/100,0)-ROUNDUP(IFERROR(FIND("nline",#REF!),0)/100,0)-ROUNDUP(IFERROR(FIND("uzmanlık",Q23),0)/100,0)-COUNTBLANK(C23:R23)-COUNTIF(C23:R23,"Türk Dili")-COUNTIF(C23:R23,"Atatürk İlk. Ve İnk. Tar.")-COUNTIF(C23:R23,"Staj 1")-COUNTIF(C23:R23,"Staj 2")-COUNTIF(C23:R23,"Bilg. Müh. Tasarımı")-COUNTIF(C23:R23,"Fizik I - Lab")</f>
        <v>14</v>
      </c>
    </row>
    <row r="24" spans="1:22" ht="31.5" x14ac:dyDescent="0.25">
      <c r="A24" s="807"/>
      <c r="B24" s="102">
        <v>0.5</v>
      </c>
      <c r="C24" s="351" t="str">
        <f>IF(ISBLANK('PROGRAM-DERS'!C26),"",CONCATENATE('PROGRAM-DERS'!C26," (",'PROGRAM-Öğretim Üyesi'!C24,") - ",'PROGRAM-SINIF'!C24))</f>
        <v/>
      </c>
      <c r="D24" s="350" t="str">
        <f>IF(ISBLANK('PROGRAM-DERS'!D26),"",CONCATENATE('PROGRAM-DERS'!D26," (",'PROGRAM-Öğretim Üyesi'!D24,") - ",'PROGRAM-SINIF'!D24))</f>
        <v>CÜNEYT BAYILMIŞ () - İnternet</v>
      </c>
      <c r="E24" s="85" t="str">
        <f>IF(ISBLANK('PROGRAM-DERS'!E26),"",CONCATENATE('PROGRAM-DERS'!E26," (",'PROGRAM-Öğretim Üyesi'!E24,") - ",'PROGRAM-SINIF'!E24))</f>
        <v/>
      </c>
      <c r="F24" s="351" t="str">
        <f>IF(ISBLANK('PROGRAM-DERS'!F26),"",CONCATENATE('PROGRAM-DERS'!F26," (",'PROGRAM-Öğretim Üyesi'!F24,") - ",'PROGRAM-SINIF'!F24))</f>
        <v>CEMİL ÖZ () - İnternet</v>
      </c>
      <c r="G24" s="350" t="str">
        <f>IF(ISBLANK('PROGRAM-DERS'!G26),"",CONCATENATE('PROGRAM-DERS'!G26," (",'PROGRAM-Öğretim Üyesi'!G24,") - ",'PROGRAM-SINIF'!G24))</f>
        <v>Veri Yapıları - A (1109) () - İnternet</v>
      </c>
      <c r="H24" s="350" t="str">
        <f>IF(ISBLANK('PROGRAM-DERS'!H26),"",CONCATENATE('PROGRAM-DERS'!H26," (",'PROGRAM-Öğretim Üyesi'!H24,") - ",'PROGRAM-SINIF'!H24))</f>
        <v/>
      </c>
      <c r="I24" s="352" t="str">
        <f>IF(ISBLANK('PROGRAM-DERS'!I26),"",CONCATENATE('PROGRAM-DERS'!I26," (",'PROGRAM-Öğretim Üyesi'!I24,") - ",'PROGRAM-SINIF'!I24))</f>
        <v/>
      </c>
      <c r="J24" s="156" t="str">
        <f>IF(ISBLANK('PROGRAM-DERS'!J26),"",CONCATENATE('PROGRAM-DERS'!J26," (",'PROGRAM-Öğretim Üyesi'!J24,") - ",'PROGRAM-SINIF'!J24))</f>
        <v/>
      </c>
      <c r="K24" s="351" t="str">
        <f>IF(ISBLANK('PROGRAM-DERS'!K26),"",CONCATENATE('PROGRAM-DERS'!K26," (",'PROGRAM-Öğretim Üyesi'!K24,") - ",'PROGRAM-SINIF'!K24))</f>
        <v>Veritabanı Yönetim Sistemleri - A (1105) () - İnternet</v>
      </c>
      <c r="L24" s="351" t="str">
        <f>IF(ISBLANK('PROGRAM-DERS'!L26),"",CONCATENATE('PROGRAM-DERS'!L26," (",'PROGRAM-Öğretim Üyesi'!L24,") - ",'PROGRAM-SINIF'!L24))</f>
        <v>Biçimsel Diller ve Soyut Makineler - B (1107) () - İnternet</v>
      </c>
      <c r="M24" s="351" t="str">
        <f>IF(ISBLANK('PROGRAM-DERS'!M26),"",CONCATENATE('PROGRAM-DERS'!M26," (",'PROGRAM-Öğretim Üyesi'!M24,") - ",'PROGRAM-SINIF'!M24))</f>
        <v>Veritabanı Yönetim Sistemleri - C (1104) () - İnternet</v>
      </c>
      <c r="N24" s="351" t="str">
        <f>IF(ISBLANK('PROGRAM-DERS'!N26),"",CONCATENATE('PROGRAM-DERS'!N26," (",'PROGRAM-Öğretim Üyesi'!N24,") - ",'PROGRAM-SINIF'!N24))</f>
        <v/>
      </c>
      <c r="O24" s="351" t="str">
        <f>IF(ISBLANK('PROGRAM-DERS'!O26),"",CONCATENATE('PROGRAM-DERS'!O26," (",'PROGRAM-Öğretim Üyesi'!O24,") - ",'PROGRAM-SINIF'!O24))</f>
        <v>Bilgisayar Grafikleri (1202) () - İnternet</v>
      </c>
      <c r="P24" s="351" t="str">
        <f>IF(ISBLANK('PROGRAM-DERS'!P26),"",CONCATENATE('PROGRAM-DERS'!P26," (",'PROGRAM-Öğretim Üyesi'!P24,") - ",'PROGRAM-SINIF'!P24))</f>
        <v/>
      </c>
      <c r="Q24" s="351" t="str">
        <f>IF(ISBLANK('PROGRAM-DERS'!Q26),"",CONCATENATE('PROGRAM-DERS'!Q26," (",'PROGRAM-Öğretim Üyesi'!Q24,") - ",'PROGRAM-SINIF'!Q24))</f>
        <v/>
      </c>
      <c r="R24" s="351" t="str">
        <f>IF(ISBLANK('PROGRAM-DERS'!S26),"",CONCATENATE('PROGRAM-DERS'!S26," (",'PROGRAM-Öğretim Üyesi'!R24,") - ",'PROGRAM-SINIF'!R24))</f>
        <v xml:space="preserve">  () - İnternet</v>
      </c>
      <c r="S24" s="351" t="str">
        <f>IF(ISBLANK('PROGRAM-DERS'!T26),"",CONCATENATE('PROGRAM-DERS'!T26," (",'PROGRAM-Öğretim Üyesi'!S24,") - ",'PROGRAM-SINIF'!S24))</f>
        <v/>
      </c>
      <c r="T24" s="351" t="str">
        <f>IF(ISBLANK('PROGRAM-DERS'!U26),"",CONCATENATE('PROGRAM-DERS'!U26," (",'PROGRAM-Öğretim Üyesi'!T24,") - ",'PROGRAM-SINIF'!T24))</f>
        <v/>
      </c>
      <c r="U24" s="163">
        <f>21-ROUNDUP(IFERROR(FIND("nline",#REF!),0)/100,0)-ROUNDUP(IFERROR(FIND("nline",#REF!),0)/100,0)-ROUNDUP(IFERROR(FIND("nline",#REF!),0)/100,0)-ROUNDUP(IFERROR(FIND("nline",#REF!),0)/100,0)-ROUNDUP(IFERROR(FIND("uzmanlık",Q24),0)/100,0)-COUNTBLANK(C24:R24)-COUNTIF(C24:R24,"Türk Dili")-COUNTIF(C24:R24,"Atatürk İlk. Ve İnk. Tar.")-COUNTIF(C24:R24,"Staj 1")-COUNTIF(C24:R24,"Staj 2")-COUNTIF(C24:R24,"Bilg. Müh. Tasarımı")-COUNTIF(C24:R24,"Fizik I - Lab")</f>
        <v>13</v>
      </c>
    </row>
    <row r="25" spans="1:22" ht="31.5" x14ac:dyDescent="0.25">
      <c r="A25" s="807"/>
      <c r="B25" s="102">
        <v>0.54166666666666596</v>
      </c>
      <c r="C25" s="351" t="str">
        <f>IF(ISBLANK('PROGRAM-DERS'!C27),"",CONCATENATE('PROGRAM-DERS'!C27," (",'PROGRAM-Öğretim Üyesi'!C25,") - ",'PROGRAM-SINIF'!C25))</f>
        <v/>
      </c>
      <c r="D25" s="350" t="str">
        <f>IF(ISBLANK('PROGRAM-DERS'!D27),"",CONCATENATE('PROGRAM-DERS'!D27," (",'PROGRAM-Öğretim Üyesi'!D25,") - ",'PROGRAM-SINIF'!D25))</f>
        <v/>
      </c>
      <c r="E25" s="85" t="str">
        <f>IF(ISBLANK('PROGRAM-DERS'!E27),"",CONCATENATE('PROGRAM-DERS'!E27," (",'PROGRAM-Öğretim Üyesi'!E25,") - ",'PROGRAM-SINIF'!E25))</f>
        <v/>
      </c>
      <c r="F25" s="351" t="str">
        <f>IF(ISBLANK('PROGRAM-DERS'!F27),"",CONCATENATE('PROGRAM-DERS'!F27," (",'PROGRAM-Öğretim Üyesi'!F25,") - ",'PROGRAM-SINIF'!F25))</f>
        <v/>
      </c>
      <c r="G25" s="350" t="str">
        <f>IF(ISBLANK('PROGRAM-DERS'!G27),"",CONCATENATE('PROGRAM-DERS'!G27," (",'PROGRAM-Öğretim Üyesi'!G25,") - ",'PROGRAM-SINIF'!G25))</f>
        <v>Veri Yapıları - A (1109) () - İnternet</v>
      </c>
      <c r="H25" s="350" t="str">
        <f>IF(ISBLANK('PROGRAM-DERS'!H27),"",CONCATENATE('PROGRAM-DERS'!H27," (",'PROGRAM-Öğretim Üyesi'!H25,") - ",'PROGRAM-SINIF'!H25))</f>
        <v>Elektronik Devreler ve Laboratuvarı  - B (1108) () - İnternet</v>
      </c>
      <c r="I25" s="352" t="str">
        <f>IF(ISBLANK('PROGRAM-DERS'!I27),"",CONCATENATE('PROGRAM-DERS'!I27," (",'PROGRAM-Öğretim Üyesi'!I25,") - ",'PROGRAM-SINIF'!I25))</f>
        <v>Elektronik Devreler ve Laboratuvarı  - C (1106) () - İnternet</v>
      </c>
      <c r="J25" s="156" t="str">
        <f>IF(ISBLANK('PROGRAM-DERS'!J27),"",CONCATENATE('PROGRAM-DERS'!J27," (",'PROGRAM-Öğretim Üyesi'!J25,") - ",'PROGRAM-SINIF'!J25))</f>
        <v/>
      </c>
      <c r="K25" s="351" t="str">
        <f>IF(ISBLANK('PROGRAM-DERS'!K27),"",CONCATENATE('PROGRAM-DERS'!K27," (",'PROGRAM-Öğretim Üyesi'!K25,") - ",'PROGRAM-SINIF'!K25))</f>
        <v>Veritabanı Yönetim Sistemleri - A (1105) () - İnternet</v>
      </c>
      <c r="L25" s="351" t="str">
        <f>IF(ISBLANK('PROGRAM-DERS'!L27),"",CONCATENATE('PROGRAM-DERS'!L27," (",'PROGRAM-Öğretim Üyesi'!L25,") - ",'PROGRAM-SINIF'!L25))</f>
        <v>Biçimsel Diller ve Soyut Makineler - B (1107) () - İnternet</v>
      </c>
      <c r="M25" s="351" t="str">
        <f>IF(ISBLANK('PROGRAM-DERS'!M27),"",CONCATENATE('PROGRAM-DERS'!M27," (",'PROGRAM-Öğretim Üyesi'!M25,") - ",'PROGRAM-SINIF'!M25))</f>
        <v>Veritabanı Yönetim Sistemleri - C (1104) () - İnternet</v>
      </c>
      <c r="N25" s="351" t="str">
        <f>IF(ISBLANK('PROGRAM-DERS'!N27),"",CONCATENATE('PROGRAM-DERS'!N27," (",'PROGRAM-Öğretim Üyesi'!N25,") - ",'PROGRAM-SINIF'!N25))</f>
        <v/>
      </c>
      <c r="O25" s="351" t="str">
        <f>IF(ISBLANK('PROGRAM-DERS'!O27),"",CONCATENATE('PROGRAM-DERS'!O27," (",'PROGRAM-Öğretim Üyesi'!O25,") - ",'PROGRAM-SINIF'!O25))</f>
        <v>Bilgisayar Grafikleri (1202) () - İnternet</v>
      </c>
      <c r="P25" s="351" t="str">
        <f>IF(ISBLANK('PROGRAM-DERS'!P27),"",CONCATENATE('PROGRAM-DERS'!P27," (",'PROGRAM-Öğretim Üyesi'!P25,") - ",'PROGRAM-SINIF'!P25))</f>
        <v/>
      </c>
      <c r="Q25" s="351" t="str">
        <f>IF(ISBLANK('PROGRAM-DERS'!Q27),"",CONCATENATE('PROGRAM-DERS'!Q27," (",'PROGRAM-Öğretim Üyesi'!Q25,") - ",'PROGRAM-SINIF'!Q25))</f>
        <v/>
      </c>
      <c r="R25" s="351" t="str">
        <f>IF(ISBLANK('PROGRAM-DERS'!S27),"",CONCATENATE('PROGRAM-DERS'!S27," (",'PROGRAM-Öğretim Üyesi'!R25,") - ",'PROGRAM-SINIF'!R25))</f>
        <v>Nesnelerin İnterneti tabanlı uygulama geliştirme (1001) () - İnternet</v>
      </c>
      <c r="S25" s="351" t="str">
        <f>IF(ISBLANK('PROGRAM-DERS'!T27),"",CONCATENATE('PROGRAM-DERS'!T27," (",'PROGRAM-Öğretim Üyesi'!S25,") - ",'PROGRAM-SINIF'!S25))</f>
        <v/>
      </c>
      <c r="T25" s="351" t="str">
        <f>IF(ISBLANK('PROGRAM-DERS'!U27),"",CONCATENATE('PROGRAM-DERS'!U27," (",'PROGRAM-Öğretim Üyesi'!T25,") - ",'PROGRAM-SINIF'!T25))</f>
        <v/>
      </c>
      <c r="U25" s="163">
        <f>21-ROUNDUP(IFERROR(FIND("nline",#REF!),0)/100,0)-ROUNDUP(IFERROR(FIND("nline",#REF!),0)/100,0)-ROUNDUP(IFERROR(FIND("nline",#REF!),0)/100,0)-ROUNDUP(IFERROR(FIND("nline",#REF!),0)/100,0)-ROUNDUP(IFERROR(FIND("uzmanlık",Q25),0)/100,0)-COUNTBLANK(C25:R25)-COUNTIF(C25:R25,"Türk Dili")-COUNTIF(C25:R25,"Atatürk İlk. Ve İnk. Tar.")-COUNTIF(C25:R25,"Staj 1")-COUNTIF(C25:R25,"Staj 2")-COUNTIF(C25:R25,"Bilg. Müh. Tasarımı")-COUNTIF(C25:R25,"Fizik I - Lab")</f>
        <v>13</v>
      </c>
    </row>
    <row r="26" spans="1:22" x14ac:dyDescent="0.25">
      <c r="A26" s="807"/>
      <c r="B26" s="102">
        <v>0.58333333333333304</v>
      </c>
      <c r="C26" s="351" t="str">
        <f>IF(ISBLANK('PROGRAM-DERS'!C28),"",CONCATENATE('PROGRAM-DERS'!C28," (",'PROGRAM-Öğretim Üyesi'!C26,") - ",'PROGRAM-SINIF'!C26))</f>
        <v/>
      </c>
      <c r="D26" s="350" t="str">
        <f>IF(ISBLANK('PROGRAM-DERS'!D28),"",CONCATENATE('PROGRAM-DERS'!D28," (",'PROGRAM-Öğretim Üyesi'!D26,") - ",'PROGRAM-SINIF'!D26))</f>
        <v/>
      </c>
      <c r="E26" s="85" t="str">
        <f>IF(ISBLANK('PROGRAM-DERS'!E28),"",CONCATENATE('PROGRAM-DERS'!E28," (",'PROGRAM-Öğretim Üyesi'!E26,") - ",'PROGRAM-SINIF'!E26))</f>
        <v/>
      </c>
      <c r="F26" s="351" t="str">
        <f>IF(ISBLANK('PROGRAM-DERS'!F28),"",CONCATENATE('PROGRAM-DERS'!F28," (",'PROGRAM-Öğretim Üyesi'!F26,") - ",'PROGRAM-SINIF'!F26))</f>
        <v/>
      </c>
      <c r="G26" s="350" t="str">
        <f>IF(ISBLANK('PROGRAM-DERS'!G28),"",CONCATENATE('PROGRAM-DERS'!G28," (",'PROGRAM-Öğretim Üyesi'!G26,") - ",'PROGRAM-SINIF'!G26))</f>
        <v>ÜNAL ÇAVUŞOĞLU () - İnternet</v>
      </c>
      <c r="H26" s="350" t="str">
        <f>IF(ISBLANK('PROGRAM-DERS'!H28),"",CONCATENATE('PROGRAM-DERS'!H28," (",'PROGRAM-Öğretim Üyesi'!H26,") - ",'PROGRAM-SINIF'!H26))</f>
        <v>SERAP KAZAN () - İnternet</v>
      </c>
      <c r="I26" s="352" t="str">
        <f>IF(ISBLANK('PROGRAM-DERS'!I28),"",CONCATENATE('PROGRAM-DERS'!I28," (",'PROGRAM-Öğretim Üyesi'!I26,") - ",'PROGRAM-SINIF'!I26))</f>
        <v>SEÇKİN ARI () - İnternet</v>
      </c>
      <c r="J26" s="156" t="str">
        <f>IF(ISBLANK('PROGRAM-DERS'!J28),"",CONCATENATE('PROGRAM-DERS'!J28," (",'PROGRAM-Öğretim Üyesi'!J26,") - ",'PROGRAM-SINIF'!J26))</f>
        <v/>
      </c>
      <c r="K26" s="351" t="str">
        <f>IF(ISBLANK('PROGRAM-DERS'!K28),"",CONCATENATE('PROGRAM-DERS'!K28," (",'PROGRAM-Öğretim Üyesi'!K26,") - ",'PROGRAM-SINIF'!K26))</f>
        <v>CELAL ÇEKEN(İNTİBAK) () - İnternet</v>
      </c>
      <c r="L26" s="351" t="str">
        <f>IF(ISBLANK('PROGRAM-DERS'!L28),"",CONCATENATE('PROGRAM-DERS'!L28," (",'PROGRAM-Öğretim Üyesi'!L26,") - ",'PROGRAM-SINIF'!L26))</f>
        <v>NEJAT YUMUŞAK () - İnternet</v>
      </c>
      <c r="M26" s="351" t="str">
        <f>IF(ISBLANK('PROGRAM-DERS'!M28),"",CONCATENATE('PROGRAM-DERS'!M28," (",'PROGRAM-Öğretim Üyesi'!M26,") - ",'PROGRAM-SINIF'!M26))</f>
        <v>İSMAİL ÖZTEL(İNTİBAK) () - İnternet</v>
      </c>
      <c r="N26" s="351" t="str">
        <f>IF(ISBLANK('PROGRAM-DERS'!N28),"",CONCATENATE('PROGRAM-DERS'!N28," (",'PROGRAM-Öğretim Üyesi'!N26,") - ",'PROGRAM-SINIF'!N26))</f>
        <v/>
      </c>
      <c r="O26" s="351" t="str">
        <f>IF(ISBLANK('PROGRAM-DERS'!O28),"",CONCATENATE('PROGRAM-DERS'!O28," (",'PROGRAM-Öğretim Üyesi'!O26,") - ",'PROGRAM-SINIF'!O26))</f>
        <v>GÜLÜZAR ÇİT () - İnternet</v>
      </c>
      <c r="P26" s="351" t="str">
        <f>IF(ISBLANK('PROGRAM-DERS'!P28),"",CONCATENATE('PROGRAM-DERS'!P28," (",'PROGRAM-Öğretim Üyesi'!P26,") - ",'PROGRAM-SINIF'!P26))</f>
        <v/>
      </c>
      <c r="Q26" s="351" t="str">
        <f>IF(ISBLANK('PROGRAM-DERS'!Q28),"",CONCATENATE('PROGRAM-DERS'!Q28," (",'PROGRAM-Öğretim Üyesi'!Q26,") - ",'PROGRAM-SINIF'!Q26))</f>
        <v/>
      </c>
      <c r="R26" s="351" t="str">
        <f>IF(ISBLANK('PROGRAM-DERS'!S28),"",CONCATENATE('PROGRAM-DERS'!S28," (",'PROGRAM-Öğretim Üyesi'!R26,") - ",'PROGRAM-SINIF'!R26))</f>
        <v>Nesnelerin İnterneti tabanlı uygulama geliştirme (1001) () - İnternet</v>
      </c>
      <c r="S26" s="351" t="str">
        <f>IF(ISBLANK('PROGRAM-DERS'!T28),"",CONCATENATE('PROGRAM-DERS'!T28," (",'PROGRAM-Öğretim Üyesi'!S26,") - ",'PROGRAM-SINIF'!S26))</f>
        <v>TCP/IP Güvenliği (1103) () - İnternet</v>
      </c>
      <c r="T26" s="351" t="str">
        <f>IF(ISBLANK('PROGRAM-DERS'!U28),"",CONCATENATE('PROGRAM-DERS'!U28," (",'PROGRAM-Öğretim Üyesi'!T26,") - ",'PROGRAM-SINIF'!T26))</f>
        <v/>
      </c>
      <c r="U26" s="163">
        <f>21-ROUNDUP(IFERROR(FIND("nline",#REF!),0)/100,0)-ROUNDUP(IFERROR(FIND("nline",#REF!),0)/100,0)-ROUNDUP(IFERROR(FIND("nline",#REF!),0)/100,0)-ROUNDUP(IFERROR(FIND("nline",#REF!),0)/100,0)-ROUNDUP(IFERROR(FIND("uzmanlık",Q26),0)/100,0)-COUNTBLANK(C26:R26)-COUNTIF(C26:R26,"Türk Dili")-COUNTIF(C26:R26,"Atatürk İlk. Ve İnk. Tar.")-COUNTIF(C26:R26,"Staj 1")-COUNTIF(C26:R26,"Staj 2")-COUNTIF(C26:R26,"Bilg. Müh. Tasarımı")-COUNTIF(C26:R26,"Fizik I - Lab")</f>
        <v>13</v>
      </c>
    </row>
    <row r="27" spans="1:22" s="54" customFormat="1" ht="31.5" x14ac:dyDescent="0.25">
      <c r="A27" s="807"/>
      <c r="B27" s="164">
        <v>0.625</v>
      </c>
      <c r="C27" s="351" t="str">
        <f>IF(ISBLANK('PROGRAM-DERS'!C29),"",CONCATENATE('PROGRAM-DERS'!C29," (",'PROGRAM-Öğretim Üyesi'!C27,") - ",'PROGRAM-SINIF'!C27))</f>
        <v xml:space="preserve">  ( ) - İnternet</v>
      </c>
      <c r="D27" s="350" t="str">
        <f>IF(ISBLANK('PROGRAM-DERS'!D29),"",CONCATENATE('PROGRAM-DERS'!D29," (",'PROGRAM-Öğretim Üyesi'!D27,") - ",'PROGRAM-SINIF'!D27))</f>
        <v/>
      </c>
      <c r="E27" s="85" t="str">
        <f>IF(ISBLANK('PROGRAM-DERS'!E29),"",CONCATENATE('PROGRAM-DERS'!E29," (",'PROGRAM-Öğretim Üyesi'!E27,") - ",'PROGRAM-SINIF'!E27))</f>
        <v/>
      </c>
      <c r="F27" s="351" t="str">
        <f>IF(ISBLANK('PROGRAM-DERS'!F29),"",CONCATENATE('PROGRAM-DERS'!F29," (",'PROGRAM-Öğretim Üyesi'!F27,") - ",'PROGRAM-SINIF'!F27))</f>
        <v/>
      </c>
      <c r="G27" s="350" t="str">
        <f>IF(ISBLANK('PROGRAM-DERS'!G29),"",CONCATENATE('PROGRAM-DERS'!G29," (",'PROGRAM-Öğretim Üyesi'!G27,") - ",'PROGRAM-SINIF'!G27))</f>
        <v xml:space="preserve">  () - İnternet</v>
      </c>
      <c r="H27" s="350" t="str">
        <f>IF(ISBLANK('PROGRAM-DERS'!H29),"",CONCATENATE('PROGRAM-DERS'!H29," (",'PROGRAM-Öğretim Üyesi'!H27,") - ",'PROGRAM-SINIF'!H27))</f>
        <v>Elektronik Devreler ve Laboratuvarı  - B (1108) ( ) - İnternet</v>
      </c>
      <c r="I27" s="352" t="str">
        <f>IF(ISBLANK('PROGRAM-DERS'!I29),"",CONCATENATE('PROGRAM-DERS'!I29," (",'PROGRAM-Öğretim Üyesi'!I27,") - ",'PROGRAM-SINIF'!I27))</f>
        <v>Mantık Devreleri - C (1106) () - İnternet</v>
      </c>
      <c r="J27" s="156" t="str">
        <f>IF(ISBLANK('PROGRAM-DERS'!J29),"",CONCATENATE('PROGRAM-DERS'!J29," (",'PROGRAM-Öğretim Üyesi'!J27,") - ",'PROGRAM-SINIF'!J27))</f>
        <v/>
      </c>
      <c r="K27" s="351" t="str">
        <f>IF(ISBLANK('PROGRAM-DERS'!K29),"",CONCATENATE('PROGRAM-DERS'!K29," (",'PROGRAM-Öğretim Üyesi'!K27,") - ",'PROGRAM-SINIF'!K27))</f>
        <v>Veritabanı Yönetim Sistemleri - A (1107) () - İnternet</v>
      </c>
      <c r="L27" s="351" t="str">
        <f>IF(ISBLANK('PROGRAM-DERS'!L29),"",CONCATENATE('PROGRAM-DERS'!L29," (",'PROGRAM-Öğretim Üyesi'!L27,") - ",'PROGRAM-SINIF'!L27))</f>
        <v/>
      </c>
      <c r="M27" s="351" t="str">
        <f>IF(ISBLANK('PROGRAM-DERS'!M29),"",CONCATENATE('PROGRAM-DERS'!M29," (",'PROGRAM-Öğretim Üyesi'!M27,") - ",'PROGRAM-SINIF'!M27))</f>
        <v>Veritabanı Yönetim Sistemleri - C (1102) () - İnternet</v>
      </c>
      <c r="N27" s="351" t="str">
        <f>IF(ISBLANK('PROGRAM-DERS'!N29),"",CONCATENATE('PROGRAM-DERS'!N29," (",'PROGRAM-Öğretim Üyesi'!N27,") - ",'PROGRAM-SINIF'!N27))</f>
        <v/>
      </c>
      <c r="O27" s="351" t="str">
        <f>IF(ISBLANK('PROGRAM-DERS'!O29),"",CONCATENATE('PROGRAM-DERS'!O29," (",'PROGRAM-Öğretim Üyesi'!O27,") - ",'PROGRAM-SINIF'!O27))</f>
        <v/>
      </c>
      <c r="P27" s="351" t="str">
        <f>IF(ISBLANK('PROGRAM-DERS'!P29),"",CONCATENATE('PROGRAM-DERS'!P29," (",'PROGRAM-Öğretim Üyesi'!P27,") - ",'PROGRAM-SINIF'!P27))</f>
        <v>Bilgisayar Grafikleri (1202) () - İnternet</v>
      </c>
      <c r="Q27" s="351" t="str">
        <f>IF(ISBLANK('PROGRAM-DERS'!Q29),"",CONCATENATE('PROGRAM-DERS'!Q29," (",'PROGRAM-Öğretim Üyesi'!Q27,") - ",'PROGRAM-SINIF'!Q27))</f>
        <v/>
      </c>
      <c r="R27" s="351" t="str">
        <f>IF(ISBLANK('PROGRAM-DERS'!S29),"",CONCATENATE('PROGRAM-DERS'!S29," (",'PROGRAM-Öğretim Üyesi'!R27,") - ",'PROGRAM-SINIF'!R27))</f>
        <v>CÜNEYT BAYILMIŞ () - İnternet</v>
      </c>
      <c r="S27" s="351" t="str">
        <f>IF(ISBLANK('PROGRAM-DERS'!T29),"",CONCATENATE('PROGRAM-DERS'!T29," (",'PROGRAM-Öğretim Üyesi'!S27,") - ",'PROGRAM-SINIF'!S27))</f>
        <v>TCP/IP Güvenliği (1103) () - İnternet</v>
      </c>
      <c r="T27" s="351" t="str">
        <f>IF(ISBLANK('PROGRAM-DERS'!U29),"",CONCATENATE('PROGRAM-DERS'!U29," (",'PROGRAM-Öğretim Üyesi'!T27,") - ",'PROGRAM-SINIF'!T27))</f>
        <v/>
      </c>
      <c r="U27" s="163">
        <f>21-ROUNDUP(IFERROR(FIND("nline",#REF!),0)/100,0)-ROUNDUP(IFERROR(FIND("nline",#REF!),0)/100,0)-ROUNDUP(IFERROR(FIND("nline",#REF!),0)/100,0)-ROUNDUP(IFERROR(FIND("nline",#REF!),0)/100,0)-ROUNDUP(IFERROR(FIND("uzmanlık",Q27),0)/100,0)-COUNTBLANK(C27:R27)-COUNTIF(C27:R27,"Türk Dili")-COUNTIF(C27:R27,"Atatürk İlk. Ve İnk. Tar.")-COUNTIF(C27:R27,"Staj 1")-COUNTIF(C27:R27,"Staj 2")-COUNTIF(C27:R27,"Bilg. Müh. Tasarımı")-COUNTIF(C27:R27,"Fizik I - Lab")</f>
        <v>13</v>
      </c>
      <c r="V27" s="23"/>
    </row>
    <row r="28" spans="1:22" s="54" customFormat="1" ht="31.5" x14ac:dyDescent="0.25">
      <c r="A28" s="807"/>
      <c r="B28" s="164">
        <v>0.66666666666666596</v>
      </c>
      <c r="C28" s="351" t="str">
        <f>IF(ISBLANK('PROGRAM-DERS'!C30),"",CONCATENATE('PROGRAM-DERS'!C30," (",'PROGRAM-Öğretim Üyesi'!C28,") - ",'PROGRAM-SINIF'!C28))</f>
        <v/>
      </c>
      <c r="D28" s="350" t="str">
        <f>IF(ISBLANK('PROGRAM-DERS'!D30),"",CONCATENATE('PROGRAM-DERS'!D30," (",'PROGRAM-Öğretim Üyesi'!D28,") - ",'PROGRAM-SINIF'!D28))</f>
        <v/>
      </c>
      <c r="E28" s="85" t="str">
        <f>IF(ISBLANK('PROGRAM-DERS'!E30),"",CONCATENATE('PROGRAM-DERS'!E30," (",'PROGRAM-Öğretim Üyesi'!E28,") - ",'PROGRAM-SINIF'!E28))</f>
        <v/>
      </c>
      <c r="F28" s="351" t="str">
        <f>IF(ISBLANK('PROGRAM-DERS'!F30),"",CONCATENATE('PROGRAM-DERS'!F30," (",'PROGRAM-Öğretim Üyesi'!F28,") - ",'PROGRAM-SINIF'!F28))</f>
        <v/>
      </c>
      <c r="G28" s="350" t="str">
        <f>IF(ISBLANK('PROGRAM-DERS'!G30),"",CONCATENATE('PROGRAM-DERS'!G30," (",'PROGRAM-Öğretim Üyesi'!G28,") - ",'PROGRAM-SINIF'!G28))</f>
        <v/>
      </c>
      <c r="H28" s="350" t="str">
        <f>IF(ISBLANK('PROGRAM-DERS'!H30),"",CONCATENATE('PROGRAM-DERS'!H30," (",'PROGRAM-Öğretim Üyesi'!H28,") - ",'PROGRAM-SINIF'!H28))</f>
        <v>SERAP KAZAN () - İnternet</v>
      </c>
      <c r="I28" s="352" t="str">
        <f>IF(ISBLANK('PROGRAM-DERS'!I30),"",CONCATENATE('PROGRAM-DERS'!I30," (",'PROGRAM-Öğretim Üyesi'!I28,") - ",'PROGRAM-SINIF'!I28))</f>
        <v>SİNAN İLYAS () - İnternet</v>
      </c>
      <c r="J28" s="156" t="str">
        <f>IF(ISBLANK('PROGRAM-DERS'!J30),"",CONCATENATE('PROGRAM-DERS'!J30," (",'PROGRAM-Öğretim Üyesi'!J28,") - ",'PROGRAM-SINIF'!J28))</f>
        <v/>
      </c>
      <c r="K28" s="351" t="str">
        <f>IF(ISBLANK('PROGRAM-DERS'!K30),"",CONCATENATE('PROGRAM-DERS'!K30," (",'PROGRAM-Öğretim Üyesi'!K28,") - ",'PROGRAM-SINIF'!K28))</f>
        <v>Veritabanı Yönetim Sistemleri - A (1107) () - İnternet</v>
      </c>
      <c r="L28" s="351" t="str">
        <f>IF(ISBLANK('PROGRAM-DERS'!L30),"",CONCATENATE('PROGRAM-DERS'!L30," (",'PROGRAM-Öğretim Üyesi'!L28,") - ",'PROGRAM-SINIF'!L28))</f>
        <v/>
      </c>
      <c r="M28" s="351" t="str">
        <f>IF(ISBLANK('PROGRAM-DERS'!M30),"",CONCATENATE('PROGRAM-DERS'!M30," (",'PROGRAM-Öğretim Üyesi'!M28,") - ",'PROGRAM-SINIF'!M28))</f>
        <v>Veritabanı Yönetim Sistemleri - C (1102) () - İnternet</v>
      </c>
      <c r="N28" s="351" t="str">
        <f>IF(ISBLANK('PROGRAM-DERS'!N30),"",CONCATENATE('PROGRAM-DERS'!N30," (",'PROGRAM-Öğretim Üyesi'!N28,") - ",'PROGRAM-SINIF'!N28))</f>
        <v/>
      </c>
      <c r="O28" s="351" t="str">
        <f>IF(ISBLANK('PROGRAM-DERS'!O30),"",CONCATENATE('PROGRAM-DERS'!O30," (",'PROGRAM-Öğretim Üyesi'!O28,") - ",'PROGRAM-SINIF'!O28))</f>
        <v/>
      </c>
      <c r="P28" s="351" t="str">
        <f>IF(ISBLANK('PROGRAM-DERS'!P30),"",CONCATENATE('PROGRAM-DERS'!P30," (",'PROGRAM-Öğretim Üyesi'!P28,") - ",'PROGRAM-SINIF'!P28))</f>
        <v>Bilgisayar Grafikleri (1202) () - İnternet</v>
      </c>
      <c r="Q28" s="351" t="str">
        <f>IF(ISBLANK('PROGRAM-DERS'!Q30),"",CONCATENATE('PROGRAM-DERS'!Q30," (",'PROGRAM-Öğretim Üyesi'!Q28,") - ",'PROGRAM-SINIF'!Q28))</f>
        <v/>
      </c>
      <c r="R28" s="351" t="str">
        <f>IF(ISBLANK('PROGRAM-DERS'!S30),"",CONCATENATE('PROGRAM-DERS'!S30," (",'PROGRAM-Öğretim Üyesi'!R28,") - ",'PROGRAM-SINIF'!R28))</f>
        <v/>
      </c>
      <c r="S28" s="351" t="str">
        <f>IF(ISBLANK('PROGRAM-DERS'!T30),"",CONCATENATE('PROGRAM-DERS'!T30," (",'PROGRAM-Öğretim Üyesi'!S28,") - ",'PROGRAM-SINIF'!S28))</f>
        <v>İBRAHİM ÖZÇELİK () - İnternet</v>
      </c>
      <c r="T28" s="351" t="str">
        <f>IF(ISBLANK('PROGRAM-DERS'!U30),"",CONCATENATE('PROGRAM-DERS'!U30," (",'PROGRAM-Öğretim Üyesi'!T28,") - ",'PROGRAM-SINIF'!T28))</f>
        <v/>
      </c>
      <c r="U28" s="163">
        <f>21-ROUNDUP(IFERROR(FIND("nline",#REF!),0)/100,0)-ROUNDUP(IFERROR(FIND("nline",#REF!),0)/100,0)-ROUNDUP(IFERROR(FIND("nline",#REF!),0)/100,0)-ROUNDUP(IFERROR(FIND("nline",#REF!),0)/100,0)-ROUNDUP(IFERROR(FIND("uzmanlık",Q28),0)/100,0)-COUNTBLANK(C28:R28)-COUNTIF(C28:R28,"Türk Dili")-COUNTIF(C28:R28,"Atatürk İlk. Ve İnk. Tar.")-COUNTIF(C28:R28,"Staj 1")-COUNTIF(C28:R28,"Staj 2")-COUNTIF(C28:R28,"Bilg. Müh. Tasarımı")-COUNTIF(C28:R28,"Fizik I - Lab")</f>
        <v>10</v>
      </c>
      <c r="V28" s="23"/>
    </row>
    <row r="29" spans="1:22" s="54" customFormat="1" x14ac:dyDescent="0.25">
      <c r="A29" s="807"/>
      <c r="B29" s="164">
        <v>0.70833333333333304</v>
      </c>
      <c r="C29" s="351" t="str">
        <f>IF(ISBLANK('PROGRAM-DERS'!C31),"",CONCATENATE('PROGRAM-DERS'!C31," (",'PROGRAM-Öğretim Üyesi'!C29,") - ",'PROGRAM-SINIF'!C29))</f>
        <v/>
      </c>
      <c r="D29" s="350" t="str">
        <f>IF(ISBLANK('PROGRAM-DERS'!D31),"",CONCATENATE('PROGRAM-DERS'!D31," (",'PROGRAM-Öğretim Üyesi'!D29,") - ",'PROGRAM-SINIF'!D29))</f>
        <v>Programlamaya Giriş - B (1109) () - İnternet</v>
      </c>
      <c r="E29" s="85" t="str">
        <f>IF(ISBLANK('PROGRAM-DERS'!E31),"",CONCATENATE('PROGRAM-DERS'!E31," (",'PROGRAM-Öğretim Üyesi'!E29,") - ",'PROGRAM-SINIF'!E29))</f>
        <v xml:space="preserve">  ( ) - İnternet</v>
      </c>
      <c r="F29" s="351" t="str">
        <f>IF(ISBLANK('PROGRAM-DERS'!F31),"",CONCATENATE('PROGRAM-DERS'!F31," (",'PROGRAM-Öğretim Üyesi'!F29,") - ",'PROGRAM-SINIF'!F29))</f>
        <v>Intro to Programming (Prog. Giriş - D) (1103) () - İnternet</v>
      </c>
      <c r="G29" s="350" t="str">
        <f>IF(ISBLANK('PROGRAM-DERS'!G31),"",CONCATENATE('PROGRAM-DERS'!G31," (",'PROGRAM-Öğretim Üyesi'!G29,") - ",'PROGRAM-SINIF'!G29))</f>
        <v>Mantık Devreleri - A (1104) () - İnternet</v>
      </c>
      <c r="H29" s="350" t="str">
        <f>IF(ISBLANK('PROGRAM-DERS'!H31),"",CONCATENATE('PROGRAM-DERS'!H31," (",'PROGRAM-Öğretim Üyesi'!H29,") - ",'PROGRAM-SINIF'!H29))</f>
        <v>Sayısal Analiz - B (1105) () - İnternet</v>
      </c>
      <c r="I29" s="352" t="str">
        <f>IF(ISBLANK('PROGRAM-DERS'!I31),"",CONCATENATE('PROGRAM-DERS'!I31," (",'PROGRAM-Öğretim Üyesi'!I29,") - ",'PROGRAM-SINIF'!I29))</f>
        <v>Elektronik Devreler ve Laboratuvarı  - C (1106) () - İnternet</v>
      </c>
      <c r="J29" s="156" t="str">
        <f>IF(ISBLANK('PROGRAM-DERS'!J31),"",CONCATENATE('PROGRAM-DERS'!J31," (",'PROGRAM-Öğretim Üyesi'!J29,") - ",'PROGRAM-SINIF'!J29))</f>
        <v xml:space="preserve">  () - İnternet</v>
      </c>
      <c r="K29" s="351" t="str">
        <f>IF(ISBLANK('PROGRAM-DERS'!K31),"",CONCATENATE('PROGRAM-DERS'!K31," (",'PROGRAM-Öğretim Üyesi'!K29,") - ",'PROGRAM-SINIF'!K29))</f>
        <v>CELAL ÇEKEN(İNTİBAK) ( ) - İnternet</v>
      </c>
      <c r="L29" s="351" t="str">
        <f>IF(ISBLANK('PROGRAM-DERS'!L31),"",CONCATENATE('PROGRAM-DERS'!L31," (",'PROGRAM-Öğretim Üyesi'!L29,") - ",'PROGRAM-SINIF'!L29))</f>
        <v xml:space="preserve">  () - İnternet</v>
      </c>
      <c r="M29" s="351" t="str">
        <f>IF(ISBLANK('PROGRAM-DERS'!M31),"",CONCATENATE('PROGRAM-DERS'!M31," (",'PROGRAM-Öğretim Üyesi'!M29,") - ",'PROGRAM-SINIF'!M29))</f>
        <v>İSMAİL ÖZTEL(İNTİBAK) ( ) - İnternet</v>
      </c>
      <c r="N29" s="351" t="str">
        <f>IF(ISBLANK('PROGRAM-DERS'!N31),"",CONCATENATE('PROGRAM-DERS'!N31," (",'PROGRAM-Öğretim Üyesi'!N29,") - ",'PROGRAM-SINIF'!N29))</f>
        <v/>
      </c>
      <c r="O29" s="351" t="str">
        <f>IF(ISBLANK('PROGRAM-DERS'!O31),"",CONCATENATE('PROGRAM-DERS'!O31," (",'PROGRAM-Öğretim Üyesi'!O29,") - ",'PROGRAM-SINIF'!O29))</f>
        <v/>
      </c>
      <c r="P29" s="351" t="str">
        <f>IF(ISBLANK('PROGRAM-DERS'!P31),"",CONCATENATE('PROGRAM-DERS'!P31," (",'PROGRAM-Öğretim Üyesi'!P29,") - ",'PROGRAM-SINIF'!P29))</f>
        <v>GÜLÜZAR ÇİT () - İnternet</v>
      </c>
      <c r="Q29" s="351" t="str">
        <f>IF(ISBLANK('PROGRAM-DERS'!Q31),"",CONCATENATE('PROGRAM-DERS'!Q31," (",'PROGRAM-Öğretim Üyesi'!Q29,") - ",'PROGRAM-SINIF'!Q29))</f>
        <v/>
      </c>
      <c r="R29" s="351" t="str">
        <f>IF(ISBLANK('PROGRAM-DERS'!S31),"",CONCATENATE('PROGRAM-DERS'!S31," (",'PROGRAM-Öğretim Üyesi'!R29,") - ",'PROGRAM-SINIF'!R29))</f>
        <v/>
      </c>
      <c r="S29" s="351" t="str">
        <f>IF(ISBLANK('PROGRAM-DERS'!T31),"",CONCATENATE('PROGRAM-DERS'!T31," (",'PROGRAM-Öğretim Üyesi'!S29,") - ",'PROGRAM-SINIF'!S29))</f>
        <v xml:space="preserve">  () - İnternet</v>
      </c>
      <c r="T29" s="351" t="str">
        <f>IF(ISBLANK('PROGRAM-DERS'!U31),"",CONCATENATE('PROGRAM-DERS'!U31," (",'PROGRAM-Öğretim Üyesi'!T29,") - ",'PROGRAM-SINIF'!T29))</f>
        <v/>
      </c>
      <c r="U29" s="163">
        <f>21-ROUNDUP(IFERROR(FIND("nline",#REF!),0)/100,0)-ROUNDUP(IFERROR(FIND("nline",#REF!),0)/100,0)-ROUNDUP(IFERROR(FIND("nline",#REF!),0)/100,0)-ROUNDUP(IFERROR(FIND("nline",#REF!),0)/100,0)-ROUNDUP(IFERROR(FIND("uzmanlık",Q29),0)/100,0)-COUNTBLANK(C29:R29)-COUNTIF(C29:R29,"Türk Dili")-COUNTIF(C29:R29,"Atatürk İlk. Ve İnk. Tar.")-COUNTIF(C29:R29,"Staj 1")-COUNTIF(C29:R29,"Staj 2")-COUNTIF(C29:R29,"Bilg. Müh. Tasarımı")-COUNTIF(C29:R29,"Fizik I - Lab")</f>
        <v>16</v>
      </c>
      <c r="V29" s="23"/>
    </row>
    <row r="30" spans="1:22" s="54" customFormat="1" ht="31.5" x14ac:dyDescent="0.25">
      <c r="A30" s="807"/>
      <c r="B30" s="164">
        <v>0.75</v>
      </c>
      <c r="C30" s="351" t="str">
        <f>IF(ISBLANK('PROGRAM-DERS'!C32),"",CONCATENATE('PROGRAM-DERS'!C32," (",'PROGRAM-Öğretim Üyesi'!C30,") - ",'PROGRAM-SINIF'!C30))</f>
        <v/>
      </c>
      <c r="D30" s="350" t="str">
        <f>IF(ISBLANK('PROGRAM-DERS'!D32),"",CONCATENATE('PROGRAM-DERS'!D32," (",'PROGRAM-Öğretim Üyesi'!D30,") - ",'PROGRAM-SINIF'!D30))</f>
        <v>CÜNEYT BAYILMIŞ () - İnternet</v>
      </c>
      <c r="E30" s="85" t="str">
        <f>IF(ISBLANK('PROGRAM-DERS'!E32),"",CONCATENATE('PROGRAM-DERS'!E32," (",'PROGRAM-Öğretim Üyesi'!E30,") - ",'PROGRAM-SINIF'!E30))</f>
        <v xml:space="preserve">  ( ) - İnternet</v>
      </c>
      <c r="F30" s="351" t="str">
        <f>IF(ISBLANK('PROGRAM-DERS'!F32),"",CONCATENATE('PROGRAM-DERS'!F32," (",'PROGRAM-Öğretim Üyesi'!F30,") - ",'PROGRAM-SINIF'!F30))</f>
        <v>CEMİL ÖZ () - İnternet</v>
      </c>
      <c r="G30" s="350" t="str">
        <f>IF(ISBLANK('PROGRAM-DERS'!G32),"",CONCATENATE('PROGRAM-DERS'!G32," (",'PROGRAM-Öğretim Üyesi'!G30,") - ",'PROGRAM-SINIF'!G30))</f>
        <v>Mantık Devreleri - A (1104) () - İnternet</v>
      </c>
      <c r="H30" s="350" t="str">
        <f>IF(ISBLANK('PROGRAM-DERS'!H32),"",CONCATENATE('PROGRAM-DERS'!H32," (",'PROGRAM-Öğretim Üyesi'!H30,") - ",'PROGRAM-SINIF'!H30))</f>
        <v>Sayısal Analiz - B (1105) () - İnternet</v>
      </c>
      <c r="I30" s="352" t="str">
        <f>IF(ISBLANK('PROGRAM-DERS'!I32),"",CONCATENATE('PROGRAM-DERS'!I32," (",'PROGRAM-Öğretim Üyesi'!I30,") - ",'PROGRAM-SINIF'!I30))</f>
        <v>SEÇKİN ARI () - İnternet</v>
      </c>
      <c r="J30" s="156" t="str">
        <f>IF(ISBLANK('PROGRAM-DERS'!J32),"",CONCATENATE('PROGRAM-DERS'!J32," (",'PROGRAM-Öğretim Üyesi'!J30,") - ",'PROGRAM-SINIF'!J30))</f>
        <v xml:space="preserve">  () - İnternet</v>
      </c>
      <c r="K30" s="351" t="str">
        <f>IF(ISBLANK('PROGRAM-DERS'!K32),"",CONCATENATE('PROGRAM-DERS'!K32," (",'PROGRAM-Öğretim Üyesi'!K30,") - ",'PROGRAM-SINIF'!K30))</f>
        <v>Web Programlama - A(1107) ( ) - İnternet</v>
      </c>
      <c r="L30" s="351" t="str">
        <f>IF(ISBLANK('PROGRAM-DERS'!L32),"",CONCATENATE('PROGRAM-DERS'!L32," (",'PROGRAM-Öğretim Üyesi'!L30,") - ",'PROGRAM-SINIF'!L30))</f>
        <v>Biçimsel Diller ve Soyut Makineler - B (1108) () - İnternet</v>
      </c>
      <c r="M30" s="351" t="str">
        <f>IF(ISBLANK('PROGRAM-DERS'!M32),"",CONCATENATE('PROGRAM-DERS'!M32," (",'PROGRAM-Öğretim Üyesi'!M30,") - ",'PROGRAM-SINIF'!M30))</f>
        <v xml:space="preserve">  () - İnternet</v>
      </c>
      <c r="N30" s="351" t="str">
        <f>IF(ISBLANK('PROGRAM-DERS'!N32),"",CONCATENATE('PROGRAM-DERS'!N32," (",'PROGRAM-Öğretim Üyesi'!N30,") - ",'PROGRAM-SINIF'!N30))</f>
        <v/>
      </c>
      <c r="O30" s="351" t="str">
        <f>IF(ISBLANK('PROGRAM-DERS'!O32),"",CONCATENATE('PROGRAM-DERS'!O32," (",'PROGRAM-Öğretim Üyesi'!O30,") - ",'PROGRAM-SINIF'!O30))</f>
        <v>Sistem Simülasyonu (1201) () - İnternet</v>
      </c>
      <c r="P30" s="351" t="str">
        <f>IF(ISBLANK('PROGRAM-DERS'!P32),"",CONCATENATE('PROGRAM-DERS'!P32," (",'PROGRAM-Öğretim Üyesi'!P30,") - ",'PROGRAM-SINIF'!P30))</f>
        <v xml:space="preserve">  () - İnternet</v>
      </c>
      <c r="Q30" s="351" t="str">
        <f>IF(ISBLANK('PROGRAM-DERS'!Q32),"",CONCATENATE('PROGRAM-DERS'!Q32," (",'PROGRAM-Öğretim Üyesi'!Q30,") - ",'PROGRAM-SINIF'!Q30))</f>
        <v/>
      </c>
      <c r="R30" s="351" t="str">
        <f>IF(ISBLANK('PROGRAM-DERS'!S32),"",CONCATENATE('PROGRAM-DERS'!S32," (",'PROGRAM-Öğretim Üyesi'!R30,") - ",'PROGRAM-SINIF'!R30))</f>
        <v/>
      </c>
      <c r="S30" s="351" t="str">
        <f>IF(ISBLANK('PROGRAM-DERS'!T32),"",CONCATENATE('PROGRAM-DERS'!T32," (",'PROGRAM-Öğretim Üyesi'!S30,") - ",'PROGRAM-SINIF'!S30))</f>
        <v/>
      </c>
      <c r="T30" s="351" t="str">
        <f>IF(ISBLANK('PROGRAM-DERS'!U32),"",CONCATENATE('PROGRAM-DERS'!U32," (",'PROGRAM-Öğretim Üyesi'!T30,") - ",'PROGRAM-SINIF'!T30))</f>
        <v/>
      </c>
      <c r="U30" s="163">
        <f>21-ROUNDUP(IFERROR(FIND("nline",#REF!),0)/100,0)-ROUNDUP(IFERROR(FIND("nline",#REF!),0)/100,0)-ROUNDUP(IFERROR(FIND("nline",#REF!),0)/100,0)-ROUNDUP(IFERROR(FIND("nline",#REF!),0)/100,0)-ROUNDUP(IFERROR(FIND("uzmanlık",Q30),0)/100,0)-COUNTBLANK(C30:R30)-COUNTIF(C30:R30,"Türk Dili")-COUNTIF(C30:R30,"Atatürk İlk. Ve İnk. Tar.")-COUNTIF(C30:R30,"Staj 1")-COUNTIF(C30:R30,"Staj 2")-COUNTIF(C30:R30,"Bilg. Müh. Tasarımı")-COUNTIF(C30:R30,"Fizik I - Lab")</f>
        <v>17</v>
      </c>
      <c r="V30" s="23"/>
    </row>
    <row r="31" spans="1:22" s="54" customFormat="1" ht="31.5" x14ac:dyDescent="0.25">
      <c r="A31" s="807"/>
      <c r="B31" s="164">
        <v>0.79166666666666696</v>
      </c>
      <c r="C31" s="351" t="str">
        <f>IF(ISBLANK('PROGRAM-DERS'!C33),"",CONCATENATE('PROGRAM-DERS'!C33," (",'PROGRAM-Öğretim Üyesi'!C31,") - ",'PROGRAM-SINIF'!C31))</f>
        <v>Matematik I - A (KM4) () - İnternet</v>
      </c>
      <c r="D31" s="350" t="str">
        <f>IF(ISBLANK('PROGRAM-DERS'!D33),"",CONCATENATE('PROGRAM-DERS'!D33," (",'PROGRAM-Öğretim Üyesi'!D31,") - ",'PROGRAM-SINIF'!D31))</f>
        <v>Matematik I - B (KM6) () - İnternet</v>
      </c>
      <c r="E31" s="85" t="str">
        <f>IF(ISBLANK('PROGRAM-DERS'!E33),"",CONCATENATE('PROGRAM-DERS'!E33," (",'PROGRAM-Öğretim Üyesi'!E31,") - ",'PROGRAM-SINIF'!E31))</f>
        <v>Matematik I - C (1202) () - İnternet</v>
      </c>
      <c r="F31" s="351" t="str">
        <f>IF(ISBLANK('PROGRAM-DERS'!F33),"",CONCATENATE('PROGRAM-DERS'!F33," (",'PROGRAM-Öğretim Üyesi'!F31,") - ",'PROGRAM-SINIF'!F31))</f>
        <v/>
      </c>
      <c r="G31" s="350" t="str">
        <f>IF(ISBLANK('PROGRAM-DERS'!G33),"",CONCATENATE('PROGRAM-DERS'!G33," (",'PROGRAM-Öğretim Üyesi'!G31,") - ",'PROGRAM-SINIF'!G31))</f>
        <v>ALİ GÜLBAĞ () - İnternet</v>
      </c>
      <c r="H31" s="350" t="str">
        <f>IF(ISBLANK('PROGRAM-DERS'!H33),"",CONCATENATE('PROGRAM-DERS'!H33," (",'PROGRAM-Öğretim Üyesi'!H31,") - ",'PROGRAM-SINIF'!H31))</f>
        <v>YÜKSEL YURTAY () - İnternet</v>
      </c>
      <c r="I31" s="352" t="str">
        <f>IF(ISBLANK('PROGRAM-DERS'!I33),"",CONCATENATE('PROGRAM-DERS'!I33," (",'PROGRAM-Öğretim Üyesi'!I31,") - ",'PROGRAM-SINIF'!I31))</f>
        <v>Veri Yapıları - C (1109) () - İnternet</v>
      </c>
      <c r="J31" s="156" t="str">
        <f>IF(ISBLANK('PROGRAM-DERS'!J33),"",CONCATENATE('PROGRAM-DERS'!J33," (",'PROGRAM-Öğretim Üyesi'!J31,") - ",'PROGRAM-SINIF'!J31))</f>
        <v xml:space="preserve">  () - İnternet</v>
      </c>
      <c r="K31" s="351" t="str">
        <f>IF(ISBLANK('PROGRAM-DERS'!K33),"",CONCATENATE('PROGRAM-DERS'!K33," (",'PROGRAM-Öğretim Üyesi'!K31,") - ",'PROGRAM-SINIF'!K31))</f>
        <v>Web Programlama - A(1107) ( ) - İnternet</v>
      </c>
      <c r="L31" s="351" t="str">
        <f>IF(ISBLANK('PROGRAM-DERS'!L33),"",CONCATENATE('PROGRAM-DERS'!L33," (",'PROGRAM-Öğretim Üyesi'!L31,") - ",'PROGRAM-SINIF'!L31))</f>
        <v>Biçimsel Diller ve Soyut Makineler - B (1108) () - İnternet</v>
      </c>
      <c r="M31" s="351" t="str">
        <f>IF(ISBLANK('PROGRAM-DERS'!M33),"",CONCATENATE('PROGRAM-DERS'!M33," (",'PROGRAM-Öğretim Üyesi'!M31,") - ",'PROGRAM-SINIF'!M31))</f>
        <v xml:space="preserve">  () - İnternet</v>
      </c>
      <c r="N31" s="351" t="str">
        <f>IF(ISBLANK('PROGRAM-DERS'!N33),"",CONCATENATE('PROGRAM-DERS'!N33," (",'PROGRAM-Öğretim Üyesi'!N31,") - ",'PROGRAM-SINIF'!N31))</f>
        <v/>
      </c>
      <c r="O31" s="351" t="str">
        <f>IF(ISBLANK('PROGRAM-DERS'!O33),"",CONCATENATE('PROGRAM-DERS'!O33," (",'PROGRAM-Öğretim Üyesi'!O31,") - ",'PROGRAM-SINIF'!O31))</f>
        <v>Sistem Simülasyonu (1201) () - İnternet</v>
      </c>
      <c r="P31" s="351" t="str">
        <f>IF(ISBLANK('PROGRAM-DERS'!P33),"",CONCATENATE('PROGRAM-DERS'!P33," (",'PROGRAM-Öğretim Üyesi'!P31,") - ",'PROGRAM-SINIF'!P31))</f>
        <v>Bulanık Mantık ve Yapay Sinir Ağları (1102) () - İnternet</v>
      </c>
      <c r="Q31" s="351" t="str">
        <f>IF(ISBLANK('PROGRAM-DERS'!Q33),"",CONCATENATE('PROGRAM-DERS'!Q33," (",'PROGRAM-Öğretim Üyesi'!Q31,") - ",'PROGRAM-SINIF'!Q31))</f>
        <v/>
      </c>
      <c r="R31" s="351" t="str">
        <f>IF(ISBLANK('PROGRAM-DERS'!S33),"",CONCATENATE('PROGRAM-DERS'!S33," (",'PROGRAM-Öğretim Üyesi'!R31,") - ",'PROGRAM-SINIF'!R31))</f>
        <v/>
      </c>
      <c r="S31" s="351" t="str">
        <f>IF(ISBLANK('PROGRAM-DERS'!T33),"",CONCATENATE('PROGRAM-DERS'!T33," (",'PROGRAM-Öğretim Üyesi'!S31,") - ",'PROGRAM-SINIF'!S31))</f>
        <v/>
      </c>
      <c r="T31" s="351" t="str">
        <f>IF(ISBLANK('PROGRAM-DERS'!U33),"",CONCATENATE('PROGRAM-DERS'!U33," (",'PROGRAM-Öğretim Üyesi'!T31,") - ",'PROGRAM-SINIF'!T31))</f>
        <v/>
      </c>
      <c r="U31" s="163">
        <f>21-ROUNDUP(IFERROR(FIND("nline",#REF!),0)/100,0)-ROUNDUP(IFERROR(FIND("nline",#REF!),0)/100,0)-ROUNDUP(IFERROR(FIND("nline",#REF!),0)/100,0)-ROUNDUP(IFERROR(FIND("nline",#REF!),0)/100,0)-ROUNDUP(IFERROR(FIND("uzmanlık",Q31),0)/100,0)-COUNTBLANK(C31:R31)-COUNTIF(C31:R31,"Türk Dili")-COUNTIF(C31:R31,"Atatürk İlk. Ve İnk. Tar.")-COUNTIF(C31:R31,"Staj 1")-COUNTIF(C31:R31,"Staj 2")-COUNTIF(C31:R31,"Bilg. Müh. Tasarımı")-COUNTIF(C31:R31,"Fizik I - Lab")</f>
        <v>17</v>
      </c>
      <c r="V31" s="23"/>
    </row>
    <row r="32" spans="1:22" s="54" customFormat="1" x14ac:dyDescent="0.25">
      <c r="A32" s="807"/>
      <c r="B32" s="164">
        <v>0.83333333333333304</v>
      </c>
      <c r="C32" s="351" t="str">
        <f>IF(ISBLANK('PROGRAM-DERS'!C34),"",CONCATENATE('PROGRAM-DERS'!C34," (",'PROGRAM-Öğretim Üyesi'!C32,") - ",'PROGRAM-SINIF'!C32))</f>
        <v>Matematik I - A (KM4) () - İnternet</v>
      </c>
      <c r="D32" s="350" t="str">
        <f>IF(ISBLANK('PROGRAM-DERS'!D34),"",CONCATENATE('PROGRAM-DERS'!D34," (",'PROGRAM-Öğretim Üyesi'!D32,") - ",'PROGRAM-SINIF'!D32))</f>
        <v>Matematik I - B (KM6) () - İnternet</v>
      </c>
      <c r="E32" s="85" t="str">
        <f>IF(ISBLANK('PROGRAM-DERS'!E34),"",CONCATENATE('PROGRAM-DERS'!E34," (",'PROGRAM-Öğretim Üyesi'!E32,") - ",'PROGRAM-SINIF'!E32))</f>
        <v>Matematik I - C (1202) () - İnternet</v>
      </c>
      <c r="F32" s="351" t="str">
        <f>IF(ISBLANK('PROGRAM-DERS'!F34),"",CONCATENATE('PROGRAM-DERS'!F34," (",'PROGRAM-Öğretim Üyesi'!F32,") - ",'PROGRAM-SINIF'!F32))</f>
        <v/>
      </c>
      <c r="G32" s="350" t="str">
        <f>IF(ISBLANK('PROGRAM-DERS'!G34),"",CONCATENATE('PROGRAM-DERS'!G34," (",'PROGRAM-Öğretim Üyesi'!G32,") - ",'PROGRAM-SINIF'!G32))</f>
        <v xml:space="preserve">  () - İnternet</v>
      </c>
      <c r="H32" s="350" t="str">
        <f>IF(ISBLANK('PROGRAM-DERS'!H34),"",CONCATENATE('PROGRAM-DERS'!H34," (",'PROGRAM-Öğretim Üyesi'!H32,") - ",'PROGRAM-SINIF'!H32))</f>
        <v/>
      </c>
      <c r="I32" s="352" t="str">
        <f>IF(ISBLANK('PROGRAM-DERS'!I34),"",CONCATENATE('PROGRAM-DERS'!I34," (",'PROGRAM-Öğretim Üyesi'!I32,") - ",'PROGRAM-SINIF'!I32))</f>
        <v>Veri Yapıları - C (1109) () - İnternet</v>
      </c>
      <c r="J32" s="156" t="str">
        <f>IF(ISBLANK('PROGRAM-DERS'!J34),"",CONCATENATE('PROGRAM-DERS'!J34," (",'PROGRAM-Öğretim Üyesi'!J32,") - ",'PROGRAM-SINIF'!J32))</f>
        <v/>
      </c>
      <c r="K32" s="351" t="str">
        <f>IF(ISBLANK('PROGRAM-DERS'!K34),"",CONCATENATE('PROGRAM-DERS'!K34," (",'PROGRAM-Öğretim Üyesi'!K32,") - ",'PROGRAM-SINIF'!K32))</f>
        <v>Web Programlama - A(1107) () - İnternet</v>
      </c>
      <c r="L32" s="351" t="str">
        <f>IF(ISBLANK('PROGRAM-DERS'!L34),"",CONCATENATE('PROGRAM-DERS'!L34," (",'PROGRAM-Öğretim Üyesi'!L32,") - ",'PROGRAM-SINIF'!L32))</f>
        <v>NEJAT YUMUŞAK () - İnternet</v>
      </c>
      <c r="M32" s="351" t="str">
        <f>IF(ISBLANK('PROGRAM-DERS'!M34),"",CONCATENATE('PROGRAM-DERS'!M34," (",'PROGRAM-Öğretim Üyesi'!M32,") - ",'PROGRAM-SINIF'!M32))</f>
        <v/>
      </c>
      <c r="N32" s="351" t="str">
        <f>IF(ISBLANK('PROGRAM-DERS'!N34),"",CONCATENATE('PROGRAM-DERS'!N34," (",'PROGRAM-Öğretim Üyesi'!N32,") - ",'PROGRAM-SINIF'!N32))</f>
        <v/>
      </c>
      <c r="O32" s="351" t="str">
        <f>IF(ISBLANK('PROGRAM-DERS'!O34),"",CONCATENATE('PROGRAM-DERS'!O34," (",'PROGRAM-Öğretim Üyesi'!O32,") - ",'PROGRAM-SINIF'!O32))</f>
        <v>ABDULLAH SEVİN () - İnternet</v>
      </c>
      <c r="P32" s="351" t="str">
        <f>IF(ISBLANK('PROGRAM-DERS'!P34),"",CONCATENATE('PROGRAM-DERS'!P34," (",'PROGRAM-Öğretim Üyesi'!P32,") - ",'PROGRAM-SINIF'!P32))</f>
        <v>Bulanık Mantık ve Yapay Sinir Ağları (1102) () - İnternet</v>
      </c>
      <c r="Q32" s="351" t="str">
        <f>IF(ISBLANK('PROGRAM-DERS'!Q34),"",CONCATENATE('PROGRAM-DERS'!Q34," (",'PROGRAM-Öğretim Üyesi'!Q32,") - ",'PROGRAM-SINIF'!Q32))</f>
        <v/>
      </c>
      <c r="R32" s="351" t="str">
        <f>IF(ISBLANK('PROGRAM-DERS'!S34),"",CONCATENATE('PROGRAM-DERS'!S34," (",'PROGRAM-Öğretim Üyesi'!R32,") - ",'PROGRAM-SINIF'!R32))</f>
        <v/>
      </c>
      <c r="S32" s="351" t="str">
        <f>IF(ISBLANK('PROGRAM-DERS'!T34),"",CONCATENATE('PROGRAM-DERS'!T34," (",'PROGRAM-Öğretim Üyesi'!S32,") - ",'PROGRAM-SINIF'!S32))</f>
        <v/>
      </c>
      <c r="T32" s="351" t="str">
        <f>IF(ISBLANK('PROGRAM-DERS'!U34),"",CONCATENATE('PROGRAM-DERS'!U34," (",'PROGRAM-Öğretim Üyesi'!T32,") - ",'PROGRAM-SINIF'!T32))</f>
        <v/>
      </c>
      <c r="U32" s="163">
        <f>21-ROUNDUP(IFERROR(FIND("nline",#REF!),0)/100,0)-ROUNDUP(IFERROR(FIND("nline",#REF!),0)/100,0)-ROUNDUP(IFERROR(FIND("nline",#REF!),0)/100,0)-ROUNDUP(IFERROR(FIND("nline",#REF!),0)/100,0)-ROUNDUP(IFERROR(FIND("uzmanlık",Q32),0)/100,0)-COUNTBLANK(C32:R32)-COUNTIF(C32:R32,"Türk Dili")-COUNTIF(C32:R32,"Atatürk İlk. Ve İnk. Tar.")-COUNTIF(C32:R32,"Staj 1")-COUNTIF(C32:R32,"Staj 2")-COUNTIF(C32:R32,"Bilg. Müh. Tasarımı")-COUNTIF(C32:R32,"Fizik I - Lab")</f>
        <v>14</v>
      </c>
      <c r="V32" s="23"/>
    </row>
    <row r="33" spans="1:22" s="54" customFormat="1" x14ac:dyDescent="0.25">
      <c r="A33" s="807"/>
      <c r="B33" s="164">
        <v>0.875</v>
      </c>
      <c r="C33" s="351" t="str">
        <f>IF(ISBLANK('PROGRAM-DERS'!C35),"",CONCATENATE('PROGRAM-DERS'!C35," (",'PROGRAM-Öğretim Üyesi'!C33,") - ",'PROGRAM-SINIF'!C33))</f>
        <v/>
      </c>
      <c r="D33" s="350" t="str">
        <f>IF(ISBLANK('PROGRAM-DERS'!D35),"",CONCATENATE('PROGRAM-DERS'!D35," (",'PROGRAM-Öğretim Üyesi'!D33,") - ",'PROGRAM-SINIF'!D33))</f>
        <v/>
      </c>
      <c r="E33" s="85" t="str">
        <f>IF(ISBLANK('PROGRAM-DERS'!E35),"",CONCATENATE('PROGRAM-DERS'!E35," (",'PROGRAM-Öğretim Üyesi'!E33,") - ",'PROGRAM-SINIF'!E33))</f>
        <v/>
      </c>
      <c r="F33" s="351" t="str">
        <f>IF(ISBLANK('PROGRAM-DERS'!F35),"",CONCATENATE('PROGRAM-DERS'!F35," (",'PROGRAM-Öğretim Üyesi'!F33,") - ",'PROGRAM-SINIF'!F33))</f>
        <v/>
      </c>
      <c r="G33" s="350" t="str">
        <f>IF(ISBLANK('PROGRAM-DERS'!G35),"",CONCATENATE('PROGRAM-DERS'!G35," (",'PROGRAM-Öğretim Üyesi'!G33,") - ",'PROGRAM-SINIF'!G33))</f>
        <v/>
      </c>
      <c r="H33" s="350" t="str">
        <f>IF(ISBLANK('PROGRAM-DERS'!H35),"",CONCATENATE('PROGRAM-DERS'!H35," (",'PROGRAM-Öğretim Üyesi'!H33,") - ",'PROGRAM-SINIF'!H33))</f>
        <v/>
      </c>
      <c r="I33" s="352" t="str">
        <f>IF(ISBLANK('PROGRAM-DERS'!I35),"",CONCATENATE('PROGRAM-DERS'!I35," (",'PROGRAM-Öğretim Üyesi'!I33,") - ",'PROGRAM-SINIF'!I33))</f>
        <v>ÜNAL ÇAVUŞOĞLU () - İnternet</v>
      </c>
      <c r="J33" s="156" t="str">
        <f>IF(ISBLANK('PROGRAM-DERS'!J35),"",CONCATENATE('PROGRAM-DERS'!J35," (",'PROGRAM-Öğretim Üyesi'!J33,") - ",'PROGRAM-SINIF'!J33))</f>
        <v/>
      </c>
      <c r="K33" s="351" t="str">
        <f>IF(ISBLANK('PROGRAM-DERS'!K35),"",CONCATENATE('PROGRAM-DERS'!K35," (",'PROGRAM-Öğretim Üyesi'!K33,") - ",'PROGRAM-SINIF'!K33))</f>
        <v xml:space="preserve">  () - İnternet</v>
      </c>
      <c r="L33" s="351" t="str">
        <f>IF(ISBLANK('PROGRAM-DERS'!L35),"",CONCATENATE('PROGRAM-DERS'!L35," (",'PROGRAM-Öğretim Üyesi'!L33,") - ",'PROGRAM-SINIF'!L33))</f>
        <v/>
      </c>
      <c r="M33" s="351" t="str">
        <f>IF(ISBLANK('PROGRAM-DERS'!M35),"",CONCATENATE('PROGRAM-DERS'!M35," (",'PROGRAM-Öğretim Üyesi'!M33,") - ",'PROGRAM-SINIF'!M33))</f>
        <v/>
      </c>
      <c r="N33" s="351" t="str">
        <f>IF(ISBLANK('PROGRAM-DERS'!N35),"",CONCATENATE('PROGRAM-DERS'!N35," (",'PROGRAM-Öğretim Üyesi'!N33,") - ",'PROGRAM-SINIF'!N33))</f>
        <v/>
      </c>
      <c r="O33" s="351" t="str">
        <f>IF(ISBLANK('PROGRAM-DERS'!O35),"",CONCATENATE('PROGRAM-DERS'!O35," (",'PROGRAM-Öğretim Üyesi'!O33,") - ",'PROGRAM-SINIF'!O33))</f>
        <v/>
      </c>
      <c r="P33" s="351" t="str">
        <f>IF(ISBLANK('PROGRAM-DERS'!P35),"",CONCATENATE('PROGRAM-DERS'!P35," (",'PROGRAM-Öğretim Üyesi'!P33,") - ",'PROGRAM-SINIF'!P33))</f>
        <v>M.FATİH ADAK () - İnternet</v>
      </c>
      <c r="Q33" s="351" t="str">
        <f>IF(ISBLANK('PROGRAM-DERS'!Q35),"",CONCATENATE('PROGRAM-DERS'!Q35," (",'PROGRAM-Öğretim Üyesi'!Q33,") - ",'PROGRAM-SINIF'!Q33))</f>
        <v/>
      </c>
      <c r="R33" s="351" t="str">
        <f>IF(ISBLANK('PROGRAM-DERS'!S35),"",CONCATENATE('PROGRAM-DERS'!S35," (",'PROGRAM-Öğretim Üyesi'!R33,") - ",'PROGRAM-SINIF'!R33))</f>
        <v/>
      </c>
      <c r="S33" s="351" t="str">
        <f>IF(ISBLANK('PROGRAM-DERS'!T35),"",CONCATENATE('PROGRAM-DERS'!T35," (",'PROGRAM-Öğretim Üyesi'!S33,") - ",'PROGRAM-SINIF'!S33))</f>
        <v/>
      </c>
      <c r="T33" s="351" t="str">
        <f>IF(ISBLANK('PROGRAM-DERS'!U35),"",CONCATENATE('PROGRAM-DERS'!U35," (",'PROGRAM-Öğretim Üyesi'!T33,") - ",'PROGRAM-SINIF'!T33))</f>
        <v/>
      </c>
      <c r="U33" s="163">
        <f>21-ROUNDUP(IFERROR(FIND("nline",#REF!),0)/100,0)-ROUNDUP(IFERROR(FIND("nline",#REF!),0)/100,0)-ROUNDUP(IFERROR(FIND("nline",#REF!),0)/100,0)-ROUNDUP(IFERROR(FIND("nline",#REF!),0)/100,0)-ROUNDUP(IFERROR(FIND("uzmanlık",Q33),0)/100,0)-COUNTBLANK(C33:R33)-COUNTIF(C33:R33,"Türk Dili")-COUNTIF(C33:R33,"Atatürk İlk. Ve İnk. Tar.")-COUNTIF(C33:R33,"Staj 1")-COUNTIF(C33:R33,"Staj 2")-COUNTIF(C33:R33,"Bilg. Müh. Tasarımı")-COUNTIF(C33:R33,"Fizik I - Lab")</f>
        <v>8</v>
      </c>
      <c r="V33" s="23"/>
    </row>
    <row r="34" spans="1:22" s="54" customFormat="1" x14ac:dyDescent="0.25">
      <c r="A34" s="807"/>
      <c r="B34" s="165">
        <v>0.91666666666666663</v>
      </c>
      <c r="C34" s="351" t="str">
        <f>IF(ISBLANK('PROGRAM-DERS'!C36),"",CONCATENATE('PROGRAM-DERS'!C36," (",'PROGRAM-Öğretim Üyesi'!C34,") - ",'PROGRAM-SINIF'!C34))</f>
        <v/>
      </c>
      <c r="D34" s="350" t="str">
        <f>IF(ISBLANK('PROGRAM-DERS'!D36),"",CONCATENATE('PROGRAM-DERS'!D36," (",'PROGRAM-Öğretim Üyesi'!D34,") - ",'PROGRAM-SINIF'!D34))</f>
        <v/>
      </c>
      <c r="E34" s="85" t="str">
        <f>IF(ISBLANK('PROGRAM-DERS'!E36),"",CONCATENATE('PROGRAM-DERS'!E36," (",'PROGRAM-Öğretim Üyesi'!E34,") - ",'PROGRAM-SINIF'!E34))</f>
        <v/>
      </c>
      <c r="F34" s="351" t="str">
        <f>IF(ISBLANK('PROGRAM-DERS'!F36),"",CONCATENATE('PROGRAM-DERS'!F36," (",'PROGRAM-Öğretim Üyesi'!F34,") - ",'PROGRAM-SINIF'!F34))</f>
        <v/>
      </c>
      <c r="G34" s="350" t="str">
        <f>IF(ISBLANK('PROGRAM-DERS'!G36),"",CONCATENATE('PROGRAM-DERS'!G36," (",'PROGRAM-Öğretim Üyesi'!G34,") - ",'PROGRAM-SINIF'!G34))</f>
        <v xml:space="preserve">  () - İnternet</v>
      </c>
      <c r="H34" s="350" t="str">
        <f>IF(ISBLANK('PROGRAM-DERS'!H36),"",CONCATENATE('PROGRAM-DERS'!H36," (",'PROGRAM-Öğretim Üyesi'!H34,") - ",'PROGRAM-SINIF'!H34))</f>
        <v/>
      </c>
      <c r="I34" s="352" t="str">
        <f>IF(ISBLANK('PROGRAM-DERS'!I36),"",CONCATENATE('PROGRAM-DERS'!I36," (",'PROGRAM-Öğretim Üyesi'!I34,") - ",'PROGRAM-SINIF'!I34))</f>
        <v/>
      </c>
      <c r="J34" s="156" t="str">
        <f>IF(ISBLANK('PROGRAM-DERS'!J36),"",CONCATENATE('PROGRAM-DERS'!J36," (",'PROGRAM-Öğretim Üyesi'!J34,") - ",'PROGRAM-SINIF'!J34))</f>
        <v/>
      </c>
      <c r="K34" s="351" t="str">
        <f>IF(ISBLANK('PROGRAM-DERS'!K36),"",CONCATENATE('PROGRAM-DERS'!K36," (",'PROGRAM-Öğretim Üyesi'!K34,") - ",'PROGRAM-SINIF'!K34))</f>
        <v xml:space="preserve">  () - İnternet</v>
      </c>
      <c r="L34" s="351" t="str">
        <f>IF(ISBLANK('PROGRAM-DERS'!L36),"",CONCATENATE('PROGRAM-DERS'!L36," (",'PROGRAM-Öğretim Üyesi'!L34,") - ",'PROGRAM-SINIF'!L34))</f>
        <v/>
      </c>
      <c r="M34" s="351" t="str">
        <f>IF(ISBLANK('PROGRAM-DERS'!M36),"",CONCATENATE('PROGRAM-DERS'!M36," (",'PROGRAM-Öğretim Üyesi'!M34,") - ",'PROGRAM-SINIF'!M34))</f>
        <v/>
      </c>
      <c r="N34" s="351" t="str">
        <f>IF(ISBLANK('PROGRAM-DERS'!N36),"",CONCATENATE('PROGRAM-DERS'!N36," (",'PROGRAM-Öğretim Üyesi'!N34,") - ",'PROGRAM-SINIF'!N34))</f>
        <v/>
      </c>
      <c r="O34" s="351" t="str">
        <f>IF(ISBLANK('PROGRAM-DERS'!O36),"",CONCATENATE('PROGRAM-DERS'!O36," (",'PROGRAM-Öğretim Üyesi'!O34,") - ",'PROGRAM-SINIF'!O34))</f>
        <v>Bitirme Çalışması () - İnternet</v>
      </c>
      <c r="P34" s="351" t="str">
        <f>IF(ISBLANK('PROGRAM-DERS'!P36),"",CONCATENATE('PROGRAM-DERS'!P36," (",'PROGRAM-Öğretim Üyesi'!P34,") - ",'PROGRAM-SINIF'!P34))</f>
        <v/>
      </c>
      <c r="Q34" s="351" t="str">
        <f>IF(ISBLANK('PROGRAM-DERS'!Q36),"",CONCATENATE('PROGRAM-DERS'!Q36," (",'PROGRAM-Öğretim Üyesi'!Q34,") - ",'PROGRAM-SINIF'!Q34))</f>
        <v/>
      </c>
      <c r="R34" s="351" t="str">
        <f>IF(ISBLANK('PROGRAM-DERS'!S36),"",CONCATENATE('PROGRAM-DERS'!S36," (",'PROGRAM-Öğretim Üyesi'!R34,") - ",'PROGRAM-SINIF'!R34))</f>
        <v/>
      </c>
      <c r="S34" s="351" t="str">
        <f>IF(ISBLANK('PROGRAM-DERS'!T36),"",CONCATENATE('PROGRAM-DERS'!T36," (",'PROGRAM-Öğretim Üyesi'!S34,") - ",'PROGRAM-SINIF'!S34))</f>
        <v/>
      </c>
      <c r="T34" s="351" t="str">
        <f>IF(ISBLANK('PROGRAM-DERS'!U36),"",CONCATENATE('PROGRAM-DERS'!U36," (",'PROGRAM-Öğretim Üyesi'!T34,") - ",'PROGRAM-SINIF'!T34))</f>
        <v/>
      </c>
      <c r="U34" s="163">
        <f>21-ROUNDUP(IFERROR(FIND("nline",#REF!),0)/100,0)-ROUNDUP(IFERROR(FIND("nline",#REF!),0)/100,0)-ROUNDUP(IFERROR(FIND("nline",#REF!),0)/100,0)-ROUNDUP(IFERROR(FIND("nline",#REF!),0)/100,0)-ROUNDUP(IFERROR(FIND("uzmanlık",Q34),0)/100,0)-COUNTBLANK(C34:R34)-COUNTIF(C34:R34,"Türk Dili")-COUNTIF(C34:R34,"Atatürk İlk. Ve İnk. Tar.")-COUNTIF(C34:R34,"Staj 1")-COUNTIF(C34:R34,"Staj 2")-COUNTIF(C34:R34,"Bilg. Müh. Tasarımı")-COUNTIF(C34:R34,"Fizik I - Lab")</f>
        <v>8</v>
      </c>
      <c r="V34" s="23"/>
    </row>
    <row r="35" spans="1:22" s="54" customFormat="1" ht="16.5" thickBot="1" x14ac:dyDescent="0.3">
      <c r="A35" s="808"/>
      <c r="B35" s="167">
        <v>0.95833333333333337</v>
      </c>
      <c r="C35" s="353" t="str">
        <f>IF(ISBLANK('PROGRAM-DERS'!C37),"",CONCATENATE('PROGRAM-DERS'!C37," (",'PROGRAM-Öğretim Üyesi'!C35,") - ",'PROGRAM-SINIF'!C35))</f>
        <v/>
      </c>
      <c r="D35" s="354" t="str">
        <f>IF(ISBLANK('PROGRAM-DERS'!D37),"",CONCATENATE('PROGRAM-DERS'!D37," (",'PROGRAM-Öğretim Üyesi'!D35,") - ",'PROGRAM-SINIF'!D35))</f>
        <v/>
      </c>
      <c r="E35" s="244" t="str">
        <f>IF(ISBLANK('PROGRAM-DERS'!E37),"",CONCATENATE('PROGRAM-DERS'!E37," (",'PROGRAM-Öğretim Üyesi'!E35,") - ",'PROGRAM-SINIF'!E35))</f>
        <v/>
      </c>
      <c r="F35" s="362" t="str">
        <f>IF(ISBLANK('PROGRAM-DERS'!F37),"",CONCATENATE('PROGRAM-DERS'!F37," (",'PROGRAM-Öğretim Üyesi'!F35,") - ",'PROGRAM-SINIF'!F35))</f>
        <v/>
      </c>
      <c r="G35" s="245" t="str">
        <f>IF(ISBLANK('PROGRAM-DERS'!G37),"",CONCATENATE('PROGRAM-DERS'!G37," (",'PROGRAM-Öğretim Üyesi'!G35,") - ",'PROGRAM-SINIF'!G35))</f>
        <v xml:space="preserve">  () - İnternet</v>
      </c>
      <c r="H35" s="245" t="str">
        <f>IF(ISBLANK('PROGRAM-DERS'!H37),"",CONCATENATE('PROGRAM-DERS'!H37," (",'PROGRAM-Öğretim Üyesi'!H35,") - ",'PROGRAM-SINIF'!H35))</f>
        <v/>
      </c>
      <c r="I35" s="363" t="str">
        <f>IF(ISBLANK('PROGRAM-DERS'!I37),"",CONCATENATE('PROGRAM-DERS'!I37," (",'PROGRAM-Öğretim Üyesi'!I35,") - ",'PROGRAM-SINIF'!I35))</f>
        <v/>
      </c>
      <c r="J35" s="156" t="str">
        <f>IF(ISBLANK('PROGRAM-DERS'!J37),"",CONCATENATE('PROGRAM-DERS'!J37," (",'PROGRAM-Öğretim Üyesi'!J35,") - ",'PROGRAM-SINIF'!J35))</f>
        <v/>
      </c>
      <c r="K35" s="351" t="str">
        <f>IF(ISBLANK('PROGRAM-DERS'!K37),"",CONCATENATE('PROGRAM-DERS'!K37," (",'PROGRAM-Öğretim Üyesi'!K35,") - ",'PROGRAM-SINIF'!K35))</f>
        <v/>
      </c>
      <c r="L35" s="351" t="str">
        <f>IF(ISBLANK('PROGRAM-DERS'!L37),"",CONCATENATE('PROGRAM-DERS'!L37," (",'PROGRAM-Öğretim Üyesi'!L35,") - ",'PROGRAM-SINIF'!L35))</f>
        <v/>
      </c>
      <c r="M35" s="351" t="str">
        <f>IF(ISBLANK('PROGRAM-DERS'!M37),"",CONCATENATE('PROGRAM-DERS'!M37," (",'PROGRAM-Öğretim Üyesi'!M35,") - ",'PROGRAM-SINIF'!M35))</f>
        <v/>
      </c>
      <c r="N35" s="351" t="str">
        <f>IF(ISBLANK('PROGRAM-DERS'!N37),"",CONCATENATE('PROGRAM-DERS'!N37," (",'PROGRAM-Öğretim Üyesi'!N35,") - ",'PROGRAM-SINIF'!N35))</f>
        <v/>
      </c>
      <c r="O35" s="351" t="str">
        <f>IF(ISBLANK('PROGRAM-DERS'!O37),"",CONCATENATE('PROGRAM-DERS'!O37," (",'PROGRAM-Öğretim Üyesi'!O35,") - ",'PROGRAM-SINIF'!O35))</f>
        <v>Bitirme Çalışması () - İnternet</v>
      </c>
      <c r="P35" s="351" t="str">
        <f>IF(ISBLANK('PROGRAM-DERS'!P37),"",CONCATENATE('PROGRAM-DERS'!P37," (",'PROGRAM-Öğretim Üyesi'!P35,") - ",'PROGRAM-SINIF'!P35))</f>
        <v/>
      </c>
      <c r="Q35" s="351" t="str">
        <f>IF(ISBLANK('PROGRAM-DERS'!Q37),"",CONCATENATE('PROGRAM-DERS'!Q37," (",'PROGRAM-Öğretim Üyesi'!Q35,") - ",'PROGRAM-SINIF'!Q35))</f>
        <v/>
      </c>
      <c r="R35" s="351" t="str">
        <f>IF(ISBLANK('PROGRAM-DERS'!S37),"",CONCATENATE('PROGRAM-DERS'!S37," (",'PROGRAM-Öğretim Üyesi'!R35,") - ",'PROGRAM-SINIF'!R35))</f>
        <v/>
      </c>
      <c r="S35" s="351" t="str">
        <f>IF(ISBLANK('PROGRAM-DERS'!T37),"",CONCATENATE('PROGRAM-DERS'!T37," (",'PROGRAM-Öğretim Üyesi'!S35,") - ",'PROGRAM-SINIF'!S35))</f>
        <v/>
      </c>
      <c r="T35" s="351" t="str">
        <f>IF(ISBLANK('PROGRAM-DERS'!U37),"",CONCATENATE('PROGRAM-DERS'!U37," (",'PROGRAM-Öğretim Üyesi'!T35,") - ",'PROGRAM-SINIF'!T35))</f>
        <v/>
      </c>
      <c r="U35" s="163">
        <f>21-ROUNDUP(IFERROR(FIND("nline",#REF!),0)/100,0)-ROUNDUP(IFERROR(FIND("nline",#REF!),0)/100,0)-ROUNDUP(IFERROR(FIND("nline",#REF!),0)/100,0)-ROUNDUP(IFERROR(FIND("nline",#REF!),0)/100,0)-ROUNDUP(IFERROR(FIND("uzmanlık",Q35),0)/100,0)-COUNTBLANK(C35:R35)-COUNTIF(C35:R35,"Türk Dili")-COUNTIF(C35:R35,"Atatürk İlk. Ve İnk. Tar.")-COUNTIF(C35:R35,"Staj 1")-COUNTIF(C35:R35,"Staj 2")-COUNTIF(C35:R35,"Bilg. Müh. Tasarımı")-COUNTIF(C35:R35,"Fizik I - Lab")</f>
        <v>7</v>
      </c>
      <c r="V35" s="23"/>
    </row>
    <row r="36" spans="1:22" ht="16.5" customHeight="1" x14ac:dyDescent="0.25">
      <c r="A36" s="806" t="s">
        <v>2</v>
      </c>
      <c r="B36" s="101">
        <v>0.29166666666666669</v>
      </c>
      <c r="C36" s="184" t="str">
        <f>IF(ISBLANK('PROGRAM-DERS'!C38),"",CONCATENATE('PROGRAM-DERS'!C38," (",'PROGRAM-Öğretim Üyesi'!C36,") - ",'PROGRAM-SINIF'!C36))</f>
        <v>TÜRK DİLİ (Türk Dili Bölümü) - İnternet</v>
      </c>
      <c r="D36" s="184" t="str">
        <f>IF(ISBLANK('PROGRAM-DERS'!D38),"",CONCATENATE('PROGRAM-DERS'!D38," (",'PROGRAM-Öğretim Üyesi'!D36,") - ",'PROGRAM-SINIF'!D36))</f>
        <v/>
      </c>
      <c r="E36" s="365" t="str">
        <f>IF(ISBLANK('PROGRAM-DERS'!E38),"",CONCATENATE('PROGRAM-DERS'!E38," (",'PROGRAM-Öğretim Üyesi'!E36,") - ",'PROGRAM-SINIF'!E36))</f>
        <v/>
      </c>
      <c r="F36" s="233" t="str">
        <f>IF(ISBLANK('PROGRAM-DERS'!F38),"",CONCATENATE('PROGRAM-DERS'!F38," (",'PROGRAM-Öğretim Üyesi'!F36,") - ",'PROGRAM-SINIF'!F36))</f>
        <v/>
      </c>
      <c r="G36" s="234" t="str">
        <f>IF(ISBLANK('PROGRAM-DERS'!G38),"",CONCATENATE('PROGRAM-DERS'!G38," (",'PROGRAM-Öğretim Üyesi'!G36,") - ",'PROGRAM-SINIF'!G36))</f>
        <v/>
      </c>
      <c r="H36" s="234" t="str">
        <f>IF(ISBLANK('PROGRAM-DERS'!H38),"",CONCATENATE('PROGRAM-DERS'!H38," (",'PROGRAM-Öğretim Üyesi'!H36,") - ",'PROGRAM-SINIF'!H36))</f>
        <v/>
      </c>
      <c r="I36" s="27" t="str">
        <f>IF(ISBLANK('PROGRAM-DERS'!I38),"",CONCATENATE('PROGRAM-DERS'!I38," (",'PROGRAM-Öğretim Üyesi'!I36,") - ",'PROGRAM-SINIF'!I36))</f>
        <v/>
      </c>
      <c r="J36" s="156" t="str">
        <f>IF(ISBLANK('PROGRAM-DERS'!J38),"",CONCATENATE('PROGRAM-DERS'!J38," (",'PROGRAM-Öğretim Üyesi'!J36,") - ",'PROGRAM-SINIF'!J36))</f>
        <v/>
      </c>
      <c r="K36" s="351" t="str">
        <f>IF(ISBLANK('PROGRAM-DERS'!K38),"",CONCATENATE('PROGRAM-DERS'!K38," (",'PROGRAM-Öğretim Üyesi'!K36,") - ",'PROGRAM-SINIF'!K36))</f>
        <v xml:space="preserve">  () - İnternet</v>
      </c>
      <c r="L36" s="351" t="str">
        <f>IF(ISBLANK('PROGRAM-DERS'!L38),"",CONCATENATE('PROGRAM-DERS'!L38," (",'PROGRAM-Öğretim Üyesi'!L36,") - ",'PROGRAM-SINIF'!L36))</f>
        <v/>
      </c>
      <c r="M36" s="351" t="str">
        <f>IF(ISBLANK('PROGRAM-DERS'!M38),"",CONCATENATE('PROGRAM-DERS'!M38," (",'PROGRAM-Öğretim Üyesi'!M36,") - ",'PROGRAM-SINIF'!M36))</f>
        <v/>
      </c>
      <c r="N36" s="351" t="str">
        <f>IF(ISBLANK('PROGRAM-DERS'!N38),"",CONCATENATE('PROGRAM-DERS'!N38," (",'PROGRAM-Öğretim Üyesi'!N36,") - ",'PROGRAM-SINIF'!N36))</f>
        <v/>
      </c>
      <c r="O36" s="351" t="str">
        <f>IF(ISBLANK('PROGRAM-DERS'!O38),"",CONCATENATE('PROGRAM-DERS'!O38," (",'PROGRAM-Öğretim Üyesi'!O36,") - ",'PROGRAM-SINIF'!O36))</f>
        <v xml:space="preserve">  () - İnternet</v>
      </c>
      <c r="P36" s="351" t="str">
        <f>IF(ISBLANK('PROGRAM-DERS'!P38),"",CONCATENATE('PROGRAM-DERS'!P38," (",'PROGRAM-Öğretim Üyesi'!P36,") - ",'PROGRAM-SINIF'!P36))</f>
        <v/>
      </c>
      <c r="Q36" s="351" t="str">
        <f>IF(ISBLANK('PROGRAM-DERS'!Q38),"",CONCATENATE('PROGRAM-DERS'!Q38," (",'PROGRAM-Öğretim Üyesi'!Q36,") - ",'PROGRAM-SINIF'!Q36))</f>
        <v/>
      </c>
      <c r="R36" s="351" t="str">
        <f>IF(ISBLANK('PROGRAM-DERS'!S38),"",CONCATENATE('PROGRAM-DERS'!S38," (",'PROGRAM-Öğretim Üyesi'!R36,") - ",'PROGRAM-SINIF'!R36))</f>
        <v/>
      </c>
      <c r="S36" s="351" t="str">
        <f>IF(ISBLANK('PROGRAM-DERS'!T38),"",CONCATENATE('PROGRAM-DERS'!T38," (",'PROGRAM-Öğretim Üyesi'!S36,") - ",'PROGRAM-SINIF'!S36))</f>
        <v/>
      </c>
      <c r="T36" s="351" t="str">
        <f>IF(ISBLANK('PROGRAM-DERS'!U38),"",CONCATENATE('PROGRAM-DERS'!U38," (",'PROGRAM-Öğretim Üyesi'!T36,") - ",'PROGRAM-SINIF'!T36))</f>
        <v/>
      </c>
      <c r="U36" s="163">
        <f>21-ROUNDUP(IFERROR(FIND("nline",#REF!),0)/100,0)-ROUNDUP(IFERROR(FIND("nline",#REF!),0)/100,0)-ROUNDUP(IFERROR(FIND("nline",#REF!),0)/100,0)-ROUNDUP(IFERROR(FIND("nline",#REF!),0)/100,0)-ROUNDUP(IFERROR(FIND("uzmanlık",Q36),0)/100,0)-COUNTBLANK(C36:R36)-COUNTIF(C36:R36,"Türk Dili")-COUNTIF(C36:R36,"Atatürk İlk. Ve İnk. Tar.")-COUNTIF(C36:R36,"Staj 1")-COUNTIF(C36:R36,"Staj 2")-COUNTIF(C36:R36,"Bilg. Müh. Tasarımı")-COUNTIF(C36:R36,"Fizik I - Lab")</f>
        <v>8</v>
      </c>
    </row>
    <row r="37" spans="1:22" x14ac:dyDescent="0.25">
      <c r="A37" s="807"/>
      <c r="B37" s="102">
        <v>0.33333333333333331</v>
      </c>
      <c r="C37" s="350" t="str">
        <f>IF(ISBLANK('PROGRAM-DERS'!C40),"",CONCATENATE('PROGRAM-DERS'!C40," (",'PROGRAM-Öğretim Üyesi'!C37,") - ",'PROGRAM-SINIF'!C37))</f>
        <v/>
      </c>
      <c r="D37" s="350" t="str">
        <f>IF(ISBLANK('PROGRAM-DERS'!D40),"",CONCATENATE('PROGRAM-DERS'!D40," (",'PROGRAM-Öğretim Üyesi'!D37,") - ",'PROGRAM-SINIF'!D37))</f>
        <v/>
      </c>
      <c r="E37" s="85" t="str">
        <f>IF(ISBLANK('PROGRAM-DERS'!E40),"",CONCATENATE('PROGRAM-DERS'!E40," (",'PROGRAM-Öğretim Üyesi'!E37,") - ",'PROGRAM-SINIF'!E37))</f>
        <v/>
      </c>
      <c r="F37" s="351" t="str">
        <f>IF(ISBLANK('PROGRAM-DERS'!F40),"",CONCATENATE('PROGRAM-DERS'!F40," (",'PROGRAM-Öğretim Üyesi'!F37,") - ",'PROGRAM-SINIF'!F37))</f>
        <v/>
      </c>
      <c r="G37" s="350" t="str">
        <f>IF(ISBLANK('PROGRAM-DERS'!G40),"",CONCATENATE('PROGRAM-DERS'!G40," (",'PROGRAM-Öğretim Üyesi'!G37,") - ",'PROGRAM-SINIF'!G37))</f>
        <v/>
      </c>
      <c r="H37" s="350" t="str">
        <f>IF(ISBLANK('PROGRAM-DERS'!H40),"",CONCATENATE('PROGRAM-DERS'!H40," (",'PROGRAM-Öğretim Üyesi'!H37,") - ",'PROGRAM-SINIF'!H37))</f>
        <v/>
      </c>
      <c r="I37" s="352" t="str">
        <f>IF(ISBLANK('PROGRAM-DERS'!I40),"",CONCATENATE('PROGRAM-DERS'!I40," (",'PROGRAM-Öğretim Üyesi'!I37,") - ",'PROGRAM-SINIF'!I37))</f>
        <v/>
      </c>
      <c r="J37" s="156" t="str">
        <f>IF(ISBLANK('PROGRAM-DERS'!J40),"",CONCATENATE('PROGRAM-DERS'!J40," (",'PROGRAM-Öğretim Üyesi'!J37,") - ",'PROGRAM-SINIF'!J37))</f>
        <v/>
      </c>
      <c r="K37" s="351" t="str">
        <f>IF(ISBLANK('PROGRAM-DERS'!K40),"",CONCATENATE('PROGRAM-DERS'!K40," (",'PROGRAM-Öğretim Üyesi'!K37,") - ",'PROGRAM-SINIF'!K37))</f>
        <v xml:space="preserve">  () - İnternet</v>
      </c>
      <c r="L37" s="351" t="str">
        <f>IF(ISBLANK('PROGRAM-DERS'!L40),"",CONCATENATE('PROGRAM-DERS'!L40," (",'PROGRAM-Öğretim Üyesi'!L37,") - ",'PROGRAM-SINIF'!L37))</f>
        <v/>
      </c>
      <c r="M37" s="351" t="str">
        <f>IF(ISBLANK('PROGRAM-DERS'!M40),"",CONCATENATE('PROGRAM-DERS'!M40," (",'PROGRAM-Öğretim Üyesi'!M37,") - ",'PROGRAM-SINIF'!M37))</f>
        <v/>
      </c>
      <c r="N37" s="351" t="str">
        <f>IF(ISBLANK('PROGRAM-DERS'!N40),"",CONCATENATE('PROGRAM-DERS'!N40," (",'PROGRAM-Öğretim Üyesi'!N37,") - ",'PROGRAM-SINIF'!N37))</f>
        <v/>
      </c>
      <c r="O37" s="351" t="str">
        <f>IF(ISBLANK('PROGRAM-DERS'!O40),"",CONCATENATE('PROGRAM-DERS'!O40," (",'PROGRAM-Öğretim Üyesi'!O37,") - ",'PROGRAM-SINIF'!O37))</f>
        <v>Staj 2 () - İnternet</v>
      </c>
      <c r="P37" s="351" t="str">
        <f>IF(ISBLANK('PROGRAM-DERS'!P40),"",CONCATENATE('PROGRAM-DERS'!P40," (",'PROGRAM-Öğretim Üyesi'!P37,") - ",'PROGRAM-SINIF'!P37))</f>
        <v/>
      </c>
      <c r="Q37" s="351" t="str">
        <f>IF(ISBLANK('PROGRAM-DERS'!Q40),"",CONCATENATE('PROGRAM-DERS'!Q40," (",'PROGRAM-Öğretim Üyesi'!Q37,") - ",'PROGRAM-SINIF'!Q37))</f>
        <v/>
      </c>
      <c r="R37" s="351" t="str">
        <f>IF(ISBLANK('PROGRAM-DERS'!S40),"",CONCATENATE('PROGRAM-DERS'!S40," (",'PROGRAM-Öğretim Üyesi'!R37,") - ",'PROGRAM-SINIF'!R37))</f>
        <v/>
      </c>
      <c r="S37" s="351" t="str">
        <f>IF(ISBLANK('PROGRAM-DERS'!T40),"",CONCATENATE('PROGRAM-DERS'!T40," (",'PROGRAM-Öğretim Üyesi'!S37,") - ",'PROGRAM-SINIF'!S37))</f>
        <v/>
      </c>
      <c r="T37" s="351" t="str">
        <f>IF(ISBLANK('PROGRAM-DERS'!U40),"",CONCATENATE('PROGRAM-DERS'!U40," (",'PROGRAM-Öğretim Üyesi'!T37,") - ",'PROGRAM-SINIF'!T37))</f>
        <v/>
      </c>
      <c r="U37" s="163">
        <f>21-ROUNDUP(IFERROR(FIND("nline",#REF!),0)/100,0)-ROUNDUP(IFERROR(FIND("nline",#REF!),0)/100,0)-ROUNDUP(IFERROR(FIND("nline",#REF!),0)/100,0)-ROUNDUP(IFERROR(FIND("nline",#REF!),0)/100,0)-ROUNDUP(IFERROR(FIND("uzmanlık",Q37),0)/100,0)-COUNTBLANK(C37:R37)-COUNTIF(C37:R37,"Türk Dili")-COUNTIF(C37:R37,"Atatürk İlk. Ve İnk. Tar.")-COUNTIF(C37:R37,"Staj 1")-COUNTIF(C37:R37,"Staj 2")-COUNTIF(C37:R37,"Bilg. Müh. Tasarımı")-COUNTIF(C37:R37,"Fizik I - Lab")</f>
        <v>7</v>
      </c>
    </row>
    <row r="38" spans="1:22" ht="31.5" x14ac:dyDescent="0.25">
      <c r="A38" s="807"/>
      <c r="B38" s="152">
        <v>0.375</v>
      </c>
      <c r="C38" s="350" t="str">
        <f>IF(ISBLANK('PROGRAM-DERS'!C41),"",CONCATENATE('PROGRAM-DERS'!C41," (",'PROGRAM-Öğretim Üyesi'!C38,") - ",'PROGRAM-SINIF'!C38))</f>
        <v>Lineer Cebir A (1201) () - İnternet</v>
      </c>
      <c r="D38" s="350" t="str">
        <f>IF(ISBLANK('PROGRAM-DERS'!D41),"",CONCATENATE('PROGRAM-DERS'!D41," (",'PROGRAM-Öğretim Üyesi'!D38,") - ",'PROGRAM-SINIF'!D38))</f>
        <v>Lineer Cebir B (KM6) () - İnternet</v>
      </c>
      <c r="E38" s="85" t="str">
        <f>IF(ISBLANK('PROGRAM-DERS'!E41),"",CONCATENATE('PROGRAM-DERS'!E41," (",'PROGRAM-Öğretim Üyesi'!E38,") - ",'PROGRAM-SINIF'!E38))</f>
        <v>Lineer Cebir C (1202) () - İnternet</v>
      </c>
      <c r="F38" s="351" t="str">
        <f>IF(ISBLANK('PROGRAM-DERS'!F41),"",CONCATENATE('PROGRAM-DERS'!F41," (",'PROGRAM-Öğretim Üyesi'!F38,") - ",'PROGRAM-SINIF'!F38))</f>
        <v/>
      </c>
      <c r="G38" s="350" t="str">
        <f>IF(ISBLANK('PROGRAM-DERS'!G41),"",CONCATENATE('PROGRAM-DERS'!G41," (",'PROGRAM-Öğretim Üyesi'!G38,") - ",'PROGRAM-SINIF'!G38))</f>
        <v>Veritabanı Yönetim Sistemleri - A (1107) () - İnternet</v>
      </c>
      <c r="H38" s="350" t="str">
        <f>IF(ISBLANK('PROGRAM-DERS'!H41),"",CONCATENATE('PROGRAM-DERS'!H41," (",'PROGRAM-Öğretim Üyesi'!H38,") - ",'PROGRAM-SINIF'!H38))</f>
        <v>Veri Yapıları - B (1105) () - İnternet</v>
      </c>
      <c r="I38" s="352" t="str">
        <f>IF(ISBLANK('PROGRAM-DERS'!I41),"",CONCATENATE('PROGRAM-DERS'!I41," (",'PROGRAM-Öğretim Üyesi'!I38,") - ",'PROGRAM-SINIF'!I38))</f>
        <v>Sayısal Analiz - C (1106) () - İnternet</v>
      </c>
      <c r="J38" s="156" t="str">
        <f>IF(ISBLANK('PROGRAM-DERS'!J41),"",CONCATENATE('PROGRAM-DERS'!J41," (",'PROGRAM-Öğretim Üyesi'!J38,") - ",'PROGRAM-SINIF'!J38))</f>
        <v/>
      </c>
      <c r="K38" s="351" t="str">
        <f>IF(ISBLANK('PROGRAM-DERS'!K41),"",CONCATENATE('PROGRAM-DERS'!K41," (",'PROGRAM-Öğretim Üyesi'!K38,") - ",'PROGRAM-SINIF'!K38))</f>
        <v>İşaretler ve Sistemler - A (1103) () - İnternet</v>
      </c>
      <c r="L38" s="351" t="str">
        <f>IF(ISBLANK('PROGRAM-DERS'!L41),"",CONCATENATE('PROGRAM-DERS'!L41," (",'PROGRAM-Öğretim Üyesi'!L38,") - ",'PROGRAM-SINIF'!L38))</f>
        <v>İşletim Sistemleri - B (1108) () - İnternet</v>
      </c>
      <c r="M38" s="351" t="str">
        <f>IF(ISBLANK('PROGRAM-DERS'!M41),"",CONCATENATE('PROGRAM-DERS'!M41," (",'PROGRAM-Öğretim Üyesi'!M38,") - ",'PROGRAM-SINIF'!M38))</f>
        <v>İşaretler ve Sistemler - C (1109) () - İnternet</v>
      </c>
      <c r="N38" s="351" t="str">
        <f>IF(ISBLANK('PROGRAM-DERS'!N41),"",CONCATENATE('PROGRAM-DERS'!N41," (",'PROGRAM-Öğretim Üyesi'!N38,") - ",'PROGRAM-SINIF'!N38))</f>
        <v/>
      </c>
      <c r="O38" s="351" t="str">
        <f>IF(ISBLANK('PROGRAM-DERS'!O41),"",CONCATENATE('PROGRAM-DERS'!O41," (",'PROGRAM-Öğretim Üyesi'!O38,") - ",'PROGRAM-SINIF'!O38))</f>
        <v>Büyük Veriye Giriş(1104) () - İnternet</v>
      </c>
      <c r="P38" s="351" t="str">
        <f>IF(ISBLANK('PROGRAM-DERS'!P41),"",CONCATENATE('PROGRAM-DERS'!P41," (",'PROGRAM-Öğretim Üyesi'!P38,") - ",'PROGRAM-SINIF'!P38))</f>
        <v>Bulanık Mantık ve Yapay Sinir Ağları (1102) () - İnternet</v>
      </c>
      <c r="Q38" s="351" t="str">
        <f>IF(ISBLANK('PROGRAM-DERS'!Q41),"",CONCATENATE('PROGRAM-DERS'!Q41," (",'PROGRAM-Öğretim Üyesi'!Q38,") - ",'PROGRAM-SINIF'!Q38))</f>
        <v>Yapay Zeka K () - İnternet</v>
      </c>
      <c r="R38" s="351" t="str">
        <f>IF(ISBLANK('PROGRAM-DERS'!S41),"",CONCATENATE('PROGRAM-DERS'!S41," (",'PROGRAM-Öğretim Üyesi'!R38,") - ",'PROGRAM-SINIF'!R38))</f>
        <v>Makina Öğrenmesi ve Bilgisayar Görmesi(1209) () - İnternet</v>
      </c>
      <c r="S38" s="351" t="str">
        <f>IF(ISBLANK('PROGRAM-DERS'!T41),"",CONCATENATE('PROGRAM-DERS'!T41," (",'PROGRAM-Öğretim Üyesi'!S38,") - ",'PROGRAM-SINIF'!S38))</f>
        <v/>
      </c>
      <c r="T38" s="351" t="str">
        <f>IF(ISBLANK('PROGRAM-DERS'!U41),"",CONCATENATE('PROGRAM-DERS'!U41," (",'PROGRAM-Öğretim Üyesi'!T38,") - ",'PROGRAM-SINIF'!T38))</f>
        <v/>
      </c>
      <c r="U38" s="163">
        <f>21-ROUNDUP(IFERROR(FIND("nline",#REF!),0)/100,0)-ROUNDUP(IFERROR(FIND("nline",#REF!),0)/100,0)-ROUNDUP(IFERROR(FIND("nline",#REF!),0)/100,0)-ROUNDUP(IFERROR(FIND("nline",#REF!),0)/100,0)-ROUNDUP(IFERROR(FIND("uzmanlık",Q38),0)/100,0)-COUNTBLANK(C38:R38)-COUNTIF(C38:R38,"Türk Dili")-COUNTIF(C38:R38,"Atatürk İlk. Ve İnk. Tar.")-COUNTIF(C38:R38,"Staj 1")-COUNTIF(C38:R38,"Staj 2")-COUNTIF(C38:R38,"Bilg. Müh. Tasarımı")-COUNTIF(C38:R38,"Fizik I - Lab")</f>
        <v>18</v>
      </c>
    </row>
    <row r="39" spans="1:22" ht="31.5" x14ac:dyDescent="0.25">
      <c r="A39" s="807"/>
      <c r="B39" s="102">
        <v>0.41666666666666702</v>
      </c>
      <c r="C39" s="350" t="str">
        <f>IF(ISBLANK('PROGRAM-DERS'!C42),"",CONCATENATE('PROGRAM-DERS'!C42," (",'PROGRAM-Öğretim Üyesi'!C39,") - ",'PROGRAM-SINIF'!C39))</f>
        <v>Lineer Cebir A (1201) () - İnternet</v>
      </c>
      <c r="D39" s="350" t="str">
        <f>IF(ISBLANK('PROGRAM-DERS'!D42),"",CONCATENATE('PROGRAM-DERS'!D42," (",'PROGRAM-Öğretim Üyesi'!D39,") - ",'PROGRAM-SINIF'!D39))</f>
        <v>Lineer Cebir B (KM6) () - İnternet</v>
      </c>
      <c r="E39" s="85" t="str">
        <f>IF(ISBLANK('PROGRAM-DERS'!E42),"",CONCATENATE('PROGRAM-DERS'!E42," (",'PROGRAM-Öğretim Üyesi'!E39,") - ",'PROGRAM-SINIF'!E39))</f>
        <v>Lineer Cebir C (1202) () - İnternet</v>
      </c>
      <c r="F39" s="351" t="str">
        <f>IF(ISBLANK('PROGRAM-DERS'!F42),"",CONCATENATE('PROGRAM-DERS'!F42," (",'PROGRAM-Öğretim Üyesi'!F39,") - ",'PROGRAM-SINIF'!F39))</f>
        <v/>
      </c>
      <c r="G39" s="350" t="str">
        <f>IF(ISBLANK('PROGRAM-DERS'!G42),"",CONCATENATE('PROGRAM-DERS'!G42," (",'PROGRAM-Öğretim Üyesi'!G39,") - ",'PROGRAM-SINIF'!G39))</f>
        <v>Veritabanı Yönetim Sistemleri - A (1107) () - İnternet</v>
      </c>
      <c r="H39" s="350" t="str">
        <f>IF(ISBLANK('PROGRAM-DERS'!H42),"",CONCATENATE('PROGRAM-DERS'!H42," (",'PROGRAM-Öğretim Üyesi'!H39,") - ",'PROGRAM-SINIF'!H39))</f>
        <v>Veri Yapıları - B (1105) () - İnternet</v>
      </c>
      <c r="I39" s="352" t="str">
        <f>IF(ISBLANK('PROGRAM-DERS'!I42),"",CONCATENATE('PROGRAM-DERS'!I42," (",'PROGRAM-Öğretim Üyesi'!I39,") - ",'PROGRAM-SINIF'!I39))</f>
        <v>Sayısal Analiz - C (1106) () - İnternet</v>
      </c>
      <c r="J39" s="156" t="str">
        <f>IF(ISBLANK('PROGRAM-DERS'!J42),"",CONCATENATE('PROGRAM-DERS'!J42," (",'PROGRAM-Öğretim Üyesi'!J39,") - ",'PROGRAM-SINIF'!J39))</f>
        <v/>
      </c>
      <c r="K39" s="351" t="str">
        <f>IF(ISBLANK('PROGRAM-DERS'!K42),"",CONCATENATE('PROGRAM-DERS'!K42," (",'PROGRAM-Öğretim Üyesi'!K39,") - ",'PROGRAM-SINIF'!K39))</f>
        <v>İşaretler ve Sistemler - A (1103) () - İnternet</v>
      </c>
      <c r="L39" s="351" t="str">
        <f>IF(ISBLANK('PROGRAM-DERS'!L42),"",CONCATENATE('PROGRAM-DERS'!L42," (",'PROGRAM-Öğretim Üyesi'!L39,") - ",'PROGRAM-SINIF'!L39))</f>
        <v>İşletim Sistemleri - B (1108) () - İnternet</v>
      </c>
      <c r="M39" s="351" t="str">
        <f>IF(ISBLANK('PROGRAM-DERS'!M42),"",CONCATENATE('PROGRAM-DERS'!M42," (",'PROGRAM-Öğretim Üyesi'!M39,") - ",'PROGRAM-SINIF'!M39))</f>
        <v>İşaretler ve Sistemler - C (1109) () - İnternet</v>
      </c>
      <c r="N39" s="351" t="str">
        <f>IF(ISBLANK('PROGRAM-DERS'!N42),"",CONCATENATE('PROGRAM-DERS'!N42," (",'PROGRAM-Öğretim Üyesi'!N39,") - ",'PROGRAM-SINIF'!N39))</f>
        <v/>
      </c>
      <c r="O39" s="351" t="str">
        <f>IF(ISBLANK('PROGRAM-DERS'!O42),"",CONCATENATE('PROGRAM-DERS'!O42," (",'PROGRAM-Öğretim Üyesi'!O39,") - ",'PROGRAM-SINIF'!O39))</f>
        <v>Büyük Veriye Giriş(1104) () - İnternet</v>
      </c>
      <c r="P39" s="351" t="str">
        <f>IF(ISBLANK('PROGRAM-DERS'!P42),"",CONCATENATE('PROGRAM-DERS'!P42," (",'PROGRAM-Öğretim Üyesi'!P39,") - ",'PROGRAM-SINIF'!P39))</f>
        <v>Bulanık Mantık ve Yapay Sinir Ağları (1102) () - İnternet</v>
      </c>
      <c r="Q39" s="351" t="str">
        <f>IF(ISBLANK('PROGRAM-DERS'!Q42),"",CONCATENATE('PROGRAM-DERS'!Q42," (",'PROGRAM-Öğretim Üyesi'!Q39,") - ",'PROGRAM-SINIF'!Q39))</f>
        <v>Yapay Zeka K () - İnternet</v>
      </c>
      <c r="R39" s="351" t="str">
        <f>IF(ISBLANK('PROGRAM-DERS'!S42),"",CONCATENATE('PROGRAM-DERS'!S42," (",'PROGRAM-Öğretim Üyesi'!R39,") - ",'PROGRAM-SINIF'!R39))</f>
        <v>Makina Öğrenmesi ve Bilgisayar Görmesi(1209) () - İnternet</v>
      </c>
      <c r="S39" s="351" t="str">
        <f>IF(ISBLANK('PROGRAM-DERS'!T42),"",CONCATENATE('PROGRAM-DERS'!T42," (",'PROGRAM-Öğretim Üyesi'!S39,") - ",'PROGRAM-SINIF'!S39))</f>
        <v/>
      </c>
      <c r="T39" s="351" t="str">
        <f>IF(ISBLANK('PROGRAM-DERS'!U42),"",CONCATENATE('PROGRAM-DERS'!U42," (",'PROGRAM-Öğretim Üyesi'!T39,") - ",'PROGRAM-SINIF'!T39))</f>
        <v/>
      </c>
      <c r="U39" s="163">
        <f>21-ROUNDUP(IFERROR(FIND("nline",#REF!),0)/100,0)-ROUNDUP(IFERROR(FIND("nline",#REF!),0)/100,0)-ROUNDUP(IFERROR(FIND("nline",#REF!),0)/100,0)-ROUNDUP(IFERROR(FIND("nline",#REF!),0)/100,0)-ROUNDUP(IFERROR(FIND("uzmanlık",Q39),0)/100,0)-COUNTBLANK(C39:R39)-COUNTIF(C39:R39,"Türk Dili")-COUNTIF(C39:R39,"Atatürk İlk. Ve İnk. Tar.")-COUNTIF(C39:R39,"Staj 1")-COUNTIF(C39:R39,"Staj 2")-COUNTIF(C39:R39,"Bilg. Müh. Tasarımı")-COUNTIF(C39:R39,"Fizik I - Lab")</f>
        <v>18</v>
      </c>
    </row>
    <row r="40" spans="1:22" x14ac:dyDescent="0.25">
      <c r="A40" s="807"/>
      <c r="B40" s="102">
        <v>0.45833333333333298</v>
      </c>
      <c r="C40" s="350" t="str">
        <f>IF(ISBLANK('PROGRAM-DERS'!C43),"",CONCATENATE('PROGRAM-DERS'!C43," (",'PROGRAM-Öğretim Üyesi'!C40,") - ",'PROGRAM-SINIF'!C40))</f>
        <v>Programlamaya Giriş - A (1202) () - İnternet</v>
      </c>
      <c r="D40" s="350" t="str">
        <f>IF(ISBLANK('PROGRAM-DERS'!D43),"",CONCATENATE('PROGRAM-DERS'!D43," (",'PROGRAM-Öğretim Üyesi'!D40,") - ",'PROGRAM-SINIF'!D40))</f>
        <v>Programlamaya Giriş - B (1101) () - İnternet</v>
      </c>
      <c r="E40" s="85" t="str">
        <f>IF(ISBLANK('PROGRAM-DERS'!E43),"",CONCATENATE('PROGRAM-DERS'!E43," (",'PROGRAM-Öğretim Üyesi'!E40,") - ",'PROGRAM-SINIF'!E40))</f>
        <v xml:space="preserve">  () - İnternet</v>
      </c>
      <c r="F40" s="351" t="str">
        <f>IF(ISBLANK('PROGRAM-DERS'!F43),"",CONCATENATE('PROGRAM-DERS'!F43," (",'PROGRAM-Öğretim Üyesi'!F40,") - ",'PROGRAM-SINIF'!F40))</f>
        <v/>
      </c>
      <c r="G40" s="350" t="str">
        <f>IF(ISBLANK('PROGRAM-DERS'!G43),"",CONCATENATE('PROGRAM-DERS'!G43," (",'PROGRAM-Öğretim Üyesi'!G40,") - ",'PROGRAM-SINIF'!G40))</f>
        <v>CELAL ÇEKEN () - İnternet</v>
      </c>
      <c r="H40" s="350" t="str">
        <f>IF(ISBLANK('PROGRAM-DERS'!H43),"",CONCATENATE('PROGRAM-DERS'!H43," (",'PROGRAM-Öğretim Üyesi'!H40,") - ",'PROGRAM-SINIF'!H40))</f>
        <v>DEVRİM AKGÜN () - İnternet</v>
      </c>
      <c r="I40" s="352" t="str">
        <f>IF(ISBLANK('PROGRAM-DERS'!I43),"",CONCATENATE('PROGRAM-DERS'!I43," (",'PROGRAM-Öğretim Üyesi'!I40,") - ",'PROGRAM-SINIF'!I40))</f>
        <v>YÜKSEL YURTAY () - İnternet</v>
      </c>
      <c r="J40" s="156" t="str">
        <f>IF(ISBLANK('PROGRAM-DERS'!J43),"",CONCATENATE('PROGRAM-DERS'!J43," (",'PROGRAM-Öğretim Üyesi'!J40,") - ",'PROGRAM-SINIF'!J40))</f>
        <v/>
      </c>
      <c r="K40" s="351" t="str">
        <f>IF(ISBLANK('PROGRAM-DERS'!K43),"",CONCATENATE('PROGRAM-DERS'!K43," (",'PROGRAM-Öğretim Üyesi'!K40,") - ",'PROGRAM-SINIF'!K40))</f>
        <v>SEÇKİN ARI () - İnternet</v>
      </c>
      <c r="L40" s="351" t="str">
        <f>IF(ISBLANK('PROGRAM-DERS'!L43),"",CONCATENATE('PROGRAM-DERS'!L43," (",'PROGRAM-Öğretim Üyesi'!L40,") - ",'PROGRAM-SINIF'!L40))</f>
        <v>AHMET ÖZMEN () - İnternet</v>
      </c>
      <c r="M40" s="351" t="str">
        <f>IF(ISBLANK('PROGRAM-DERS'!M43),"",CONCATENATE('PROGRAM-DERS'!M43," (",'PROGRAM-Öğretim Üyesi'!M40,") - ",'PROGRAM-SINIF'!M40))</f>
        <v>AHMET ZENGİN () - İnternet</v>
      </c>
      <c r="N40" s="351" t="str">
        <f>IF(ISBLANK('PROGRAM-DERS'!N43),"",CONCATENATE('PROGRAM-DERS'!N43," (",'PROGRAM-Öğretim Üyesi'!N40,") - ",'PROGRAM-SINIF'!N40))</f>
        <v/>
      </c>
      <c r="O40" s="351" t="str">
        <f>IF(ISBLANK('PROGRAM-DERS'!O43),"",CONCATENATE('PROGRAM-DERS'!O43," (",'PROGRAM-Öğretim Üyesi'!O40,") - ",'PROGRAM-SINIF'!O40))</f>
        <v>Kevser Ovaz Akpınar () - İnternet</v>
      </c>
      <c r="P40" s="351" t="str">
        <f>IF(ISBLANK('PROGRAM-DERS'!P43),"",CONCATENATE('PROGRAM-DERS'!P43," (",'PROGRAM-Öğretim Üyesi'!P40,") - ",'PROGRAM-SINIF'!P40))</f>
        <v>M.FATİH ADAK () - İnternet</v>
      </c>
      <c r="Q40" s="351" t="str">
        <f>IF(ISBLANK('PROGRAM-DERS'!Q43),"",CONCATENATE('PROGRAM-DERS'!Q43," (",'PROGRAM-Öğretim Üyesi'!Q40,") - ",'PROGRAM-SINIF'!Q40))</f>
        <v/>
      </c>
      <c r="R40" s="351" t="str">
        <f>IF(ISBLANK('PROGRAM-DERS'!S43),"",CONCATENATE('PROGRAM-DERS'!S43," (",'PROGRAM-Öğretim Üyesi'!R40,") - ",'PROGRAM-SINIF'!R40))</f>
        <v>SERAP KAZAN () - İnternet</v>
      </c>
      <c r="S40" s="351" t="str">
        <f>IF(ISBLANK('PROGRAM-DERS'!T43),"",CONCATENATE('PROGRAM-DERS'!T43," (",'PROGRAM-Öğretim Üyesi'!S40,") - ",'PROGRAM-SINIF'!S40))</f>
        <v/>
      </c>
      <c r="T40" s="351" t="str">
        <f>IF(ISBLANK('PROGRAM-DERS'!U43),"",CONCATENATE('PROGRAM-DERS'!U43," (",'PROGRAM-Öğretim Üyesi'!T40,") - ",'PROGRAM-SINIF'!T40))</f>
        <v/>
      </c>
      <c r="U40" s="163">
        <f>21-ROUNDUP(IFERROR(FIND("nline",#REF!),0)/100,0)-ROUNDUP(IFERROR(FIND("nline",#REF!),0)/100,0)-ROUNDUP(IFERROR(FIND("nline",#REF!),0)/100,0)-ROUNDUP(IFERROR(FIND("nline",#REF!),0)/100,0)-ROUNDUP(IFERROR(FIND("uzmanlık",Q40),0)/100,0)-COUNTBLANK(C40:R40)-COUNTIF(C40:R40,"Türk Dili")-COUNTIF(C40:R40,"Atatürk İlk. Ve İnk. Tar.")-COUNTIF(C40:R40,"Staj 1")-COUNTIF(C40:R40,"Staj 2")-COUNTIF(C40:R40,"Bilg. Müh. Tasarımı")-COUNTIF(C40:R40,"Fizik I - Lab")</f>
        <v>17</v>
      </c>
    </row>
    <row r="41" spans="1:22" x14ac:dyDescent="0.25">
      <c r="A41" s="807"/>
      <c r="B41" s="102">
        <v>0.5</v>
      </c>
      <c r="C41" s="350" t="str">
        <f>IF(ISBLANK('PROGRAM-DERS'!C44),"",CONCATENATE('PROGRAM-DERS'!C44," (",'PROGRAM-Öğretim Üyesi'!C41,") - ",'PROGRAM-SINIF'!C41))</f>
        <v>GÜLÜZAR ÇİT () - İnternet</v>
      </c>
      <c r="D41" s="350" t="str">
        <f>IF(ISBLANK('PROGRAM-DERS'!D44),"",CONCATENATE('PROGRAM-DERS'!D44," (",'PROGRAM-Öğretim Üyesi'!D41,") - ",'PROGRAM-SINIF'!D41))</f>
        <v>CÜNEYT BAYILMIŞ () - İnternet</v>
      </c>
      <c r="E41" s="85" t="str">
        <f>IF(ISBLANK('PROGRAM-DERS'!E44),"",CONCATENATE('PROGRAM-DERS'!E44," (",'PROGRAM-Öğretim Üyesi'!E41,") - ",'PROGRAM-SINIF'!E41))</f>
        <v xml:space="preserve">  () - İnternet</v>
      </c>
      <c r="F41" s="351" t="str">
        <f>IF(ISBLANK('PROGRAM-DERS'!F44),"",CONCATENATE('PROGRAM-DERS'!F44," (",'PROGRAM-Öğretim Üyesi'!F41,") - ",'PROGRAM-SINIF'!F41))</f>
        <v/>
      </c>
      <c r="G41" s="350" t="str">
        <f>IF(ISBLANK('PROGRAM-DERS'!G44),"",CONCATENATE('PROGRAM-DERS'!G44," (",'PROGRAM-Öğretim Üyesi'!G41,") - ",'PROGRAM-SINIF'!G41))</f>
        <v/>
      </c>
      <c r="H41" s="350" t="str">
        <f>IF(ISBLANK('PROGRAM-DERS'!H44),"",CONCATENATE('PROGRAM-DERS'!H44," (",'PROGRAM-Öğretim Üyesi'!H41,") - ",'PROGRAM-SINIF'!H41))</f>
        <v/>
      </c>
      <c r="I41" s="352" t="str">
        <f>IF(ISBLANK('PROGRAM-DERS'!I44),"",CONCATENATE('PROGRAM-DERS'!I44," (",'PROGRAM-Öğretim Üyesi'!I41,") - ",'PROGRAM-SINIF'!I41))</f>
        <v/>
      </c>
      <c r="J41" s="156" t="str">
        <f>IF(ISBLANK('PROGRAM-DERS'!J44),"",CONCATENATE('PROGRAM-DERS'!J44," (",'PROGRAM-Öğretim Üyesi'!J41,") - ",'PROGRAM-SINIF'!J41))</f>
        <v/>
      </c>
      <c r="K41" s="351" t="str">
        <f>IF(ISBLANK('PROGRAM-DERS'!K44),"",CONCATENATE('PROGRAM-DERS'!K44," (",'PROGRAM-Öğretim Üyesi'!K41,") - ",'PROGRAM-SINIF'!K41))</f>
        <v xml:space="preserve">  () - İnternet</v>
      </c>
      <c r="L41" s="351" t="str">
        <f>IF(ISBLANK('PROGRAM-DERS'!L44),"",CONCATENATE('PROGRAM-DERS'!L44," (",'PROGRAM-Öğretim Üyesi'!L41,") - ",'PROGRAM-SINIF'!L41))</f>
        <v/>
      </c>
      <c r="M41" s="351" t="str">
        <f>IF(ISBLANK('PROGRAM-DERS'!M44),"",CONCATENATE('PROGRAM-DERS'!M44," (",'PROGRAM-Öğretim Üyesi'!M41,") - ",'PROGRAM-SINIF'!M41))</f>
        <v xml:space="preserve">  () - İnternet</v>
      </c>
      <c r="N41" s="351" t="str">
        <f>IF(ISBLANK('PROGRAM-DERS'!N44),"",CONCATENATE('PROGRAM-DERS'!N44," (",'PROGRAM-Öğretim Üyesi'!N41,") - ",'PROGRAM-SINIF'!N41))</f>
        <v/>
      </c>
      <c r="O41" s="351" t="str">
        <f>IF(ISBLANK('PROGRAM-DERS'!O44),"",CONCATENATE('PROGRAM-DERS'!O44," (",'PROGRAM-Öğretim Üyesi'!O41,") - ",'PROGRAM-SINIF'!O41))</f>
        <v/>
      </c>
      <c r="P41" s="351" t="str">
        <f>IF(ISBLANK('PROGRAM-DERS'!P44),"",CONCATENATE('PROGRAM-DERS'!P44," (",'PROGRAM-Öğretim Üyesi'!P41,") - ",'PROGRAM-SINIF'!P41))</f>
        <v>Intruduction to Cryptology () - İnternet</v>
      </c>
      <c r="Q41" s="351" t="str">
        <f>IF(ISBLANK('PROGRAM-DERS'!Q44),"",CONCATENATE('PROGRAM-DERS'!Q44," (",'PROGRAM-Öğretim Üyesi'!Q41,") - ",'PROGRAM-SINIF'!Q41))</f>
        <v/>
      </c>
      <c r="R41" s="351" t="str">
        <f>IF(ISBLANK('PROGRAM-DERS'!S44),"",CONCATENATE('PROGRAM-DERS'!S44," (",'PROGRAM-Öğretim Üyesi'!R41,") - ",'PROGRAM-SINIF'!R41))</f>
        <v/>
      </c>
      <c r="S41" s="351" t="str">
        <f>IF(ISBLANK('PROGRAM-DERS'!T44),"",CONCATENATE('PROGRAM-DERS'!T44," (",'PROGRAM-Öğretim Üyesi'!S41,") - ",'PROGRAM-SINIF'!S41))</f>
        <v/>
      </c>
      <c r="T41" s="351" t="str">
        <f>IF(ISBLANK('PROGRAM-DERS'!U44),"",CONCATENATE('PROGRAM-DERS'!U44," (",'PROGRAM-Öğretim Üyesi'!T41,") - ",'PROGRAM-SINIF'!T41))</f>
        <v/>
      </c>
      <c r="U41" s="163">
        <f>21-ROUNDUP(IFERROR(FIND("nline",#REF!),0)/100,0)-ROUNDUP(IFERROR(FIND("nline",#REF!),0)/100,0)-ROUNDUP(IFERROR(FIND("nline",#REF!),0)/100,0)-ROUNDUP(IFERROR(FIND("nline",#REF!),0)/100,0)-ROUNDUP(IFERROR(FIND("uzmanlık",Q41),0)/100,0)-COUNTBLANK(C41:R41)-COUNTIF(C41:R41,"Türk Dili")-COUNTIF(C41:R41,"Atatürk İlk. Ve İnk. Tar.")-COUNTIF(C41:R41,"Staj 1")-COUNTIF(C41:R41,"Staj 2")-COUNTIF(C41:R41,"Bilg. Müh. Tasarımı")-COUNTIF(C41:R41,"Fizik I - Lab")</f>
        <v>11</v>
      </c>
    </row>
    <row r="42" spans="1:22" ht="31.5" x14ac:dyDescent="0.25">
      <c r="A42" s="807"/>
      <c r="B42" s="102">
        <v>0.54166666666666596</v>
      </c>
      <c r="C42" s="350" t="str">
        <f>IF(ISBLANK('PROGRAM-DERS'!C45),"",CONCATENATE('PROGRAM-DERS'!C45," (",'PROGRAM-Öğretim Üyesi'!C42,") - ",'PROGRAM-SINIF'!C42))</f>
        <v/>
      </c>
      <c r="D42" s="350" t="str">
        <f>IF(ISBLANK('PROGRAM-DERS'!D45),"",CONCATENATE('PROGRAM-DERS'!D45," (",'PROGRAM-Öğretim Üyesi'!D42,") - ",'PROGRAM-SINIF'!D42))</f>
        <v/>
      </c>
      <c r="E42" s="85" t="str">
        <f>IF(ISBLANK('PROGRAM-DERS'!E45),"",CONCATENATE('PROGRAM-DERS'!E45," (",'PROGRAM-Öğretim Üyesi'!E42,") - ",'PROGRAM-SINIF'!E42))</f>
        <v/>
      </c>
      <c r="F42" s="351" t="str">
        <f>IF(ISBLANK('PROGRAM-DERS'!F45),"",CONCATENATE('PROGRAM-DERS'!F45," (",'PROGRAM-Öğretim Üyesi'!F42,") - ",'PROGRAM-SINIF'!F42))</f>
        <v/>
      </c>
      <c r="G42" s="350" t="str">
        <f>IF(ISBLANK('PROGRAM-DERS'!G45),"",CONCATENATE('PROGRAM-DERS'!G45," (",'PROGRAM-Öğretim Üyesi'!G42,") - ",'PROGRAM-SINIF'!G42))</f>
        <v>ATATÜRK İLKELERİ VE İNKİLAP TARİHİ  () - İnternet</v>
      </c>
      <c r="H42" s="350" t="str">
        <f>IF(ISBLANK('PROGRAM-DERS'!H45),"",CONCATENATE('PROGRAM-DERS'!H45," (",'PROGRAM-Öğretim Üyesi'!H42,") - ",'PROGRAM-SINIF'!H42))</f>
        <v/>
      </c>
      <c r="I42" s="352" t="str">
        <f>IF(ISBLANK('PROGRAM-DERS'!I45),"",CONCATENATE('PROGRAM-DERS'!I45," (",'PROGRAM-Öğretim Üyesi'!I42,") - ",'PROGRAM-SINIF'!I42))</f>
        <v/>
      </c>
      <c r="J42" s="156" t="str">
        <f>IF(ISBLANK('PROGRAM-DERS'!J45),"",CONCATENATE('PROGRAM-DERS'!J45," (",'PROGRAM-Öğretim Üyesi'!J42,") - ",'PROGRAM-SINIF'!J42))</f>
        <v/>
      </c>
      <c r="K42" s="351" t="str">
        <f>IF(ISBLANK('PROGRAM-DERS'!K45),"",CONCATENATE('PROGRAM-DERS'!K45," (",'PROGRAM-Öğretim Üyesi'!K42,") - ",'PROGRAM-SINIF'!K42))</f>
        <v/>
      </c>
      <c r="L42" s="351" t="str">
        <f>IF(ISBLANK('PROGRAM-DERS'!L45),"",CONCATENATE('PROGRAM-DERS'!L45," (",'PROGRAM-Öğretim Üyesi'!L42,") - ",'PROGRAM-SINIF'!L42))</f>
        <v/>
      </c>
      <c r="M42" s="351" t="str">
        <f>IF(ISBLANK('PROGRAM-DERS'!M45),"",CONCATENATE('PROGRAM-DERS'!M45," (",'PROGRAM-Öğretim Üyesi'!M42,") - ",'PROGRAM-SINIF'!M42))</f>
        <v/>
      </c>
      <c r="N42" s="351" t="str">
        <f>IF(ISBLANK('PROGRAM-DERS'!N45),"",CONCATENATE('PROGRAM-DERS'!N45," (",'PROGRAM-Öğretim Üyesi'!N42,") - ",'PROGRAM-SINIF'!N42))</f>
        <v/>
      </c>
      <c r="O42" s="351" t="str">
        <f>IF(ISBLANK('PROGRAM-DERS'!O45),"",CONCATENATE('PROGRAM-DERS'!O45," (",'PROGRAM-Öğretim Üyesi'!O42,") - ",'PROGRAM-SINIF'!O42))</f>
        <v/>
      </c>
      <c r="P42" s="351" t="str">
        <f>IF(ISBLANK('PROGRAM-DERS'!P45),"",CONCATENATE('PROGRAM-DERS'!P45," (",'PROGRAM-Öğretim Üyesi'!P42,") - ",'PROGRAM-SINIF'!P42))</f>
        <v/>
      </c>
      <c r="Q42" s="351" t="str">
        <f>IF(ISBLANK('PROGRAM-DERS'!Q45),"",CONCATENATE('PROGRAM-DERS'!Q45," (",'PROGRAM-Öğretim Üyesi'!Q42,") - ",'PROGRAM-SINIF'!Q42))</f>
        <v/>
      </c>
      <c r="R42" s="351" t="str">
        <f>IF(ISBLANK('PROGRAM-DERS'!S45),"",CONCATENATE('PROGRAM-DERS'!S45," (",'PROGRAM-Öğretim Üyesi'!R42,") - ",'PROGRAM-SINIF'!R42))</f>
        <v/>
      </c>
      <c r="S42" s="351" t="str">
        <f>IF(ISBLANK('PROGRAM-DERS'!T45),"",CONCATENATE('PROGRAM-DERS'!T45," (",'PROGRAM-Öğretim Üyesi'!S42,") - ",'PROGRAM-SINIF'!S42))</f>
        <v/>
      </c>
      <c r="T42" s="351" t="str">
        <f>IF(ISBLANK('PROGRAM-DERS'!U45),"",CONCATENATE('PROGRAM-DERS'!U45," (",'PROGRAM-Öğretim Üyesi'!T42,") - ",'PROGRAM-SINIF'!T42))</f>
        <v/>
      </c>
      <c r="U42" s="163">
        <f>21-ROUNDUP(IFERROR(FIND("nline",#REF!),0)/100,0)-ROUNDUP(IFERROR(FIND("nline",#REF!),0)/100,0)-ROUNDUP(IFERROR(FIND("nline",#REF!),0)/100,0)-ROUNDUP(IFERROR(FIND("nline",#REF!),0)/100,0)-ROUNDUP(IFERROR(FIND("uzmanlık",Q42),0)/100,0)-COUNTBLANK(C42:R42)-COUNTIF(C42:R42,"Türk Dili")-COUNTIF(C42:R42,"Atatürk İlk. Ve İnk. Tar.")-COUNTIF(C42:R42,"Staj 1")-COUNTIF(C42:R42,"Staj 2")-COUNTIF(C42:R42,"Bilg. Müh. Tasarımı")-COUNTIF(C42:R42,"Fizik I - Lab")</f>
        <v>6</v>
      </c>
    </row>
    <row r="43" spans="1:22" ht="31.5" x14ac:dyDescent="0.25">
      <c r="A43" s="807"/>
      <c r="B43" s="102">
        <v>0.58333333333333304</v>
      </c>
      <c r="C43" s="350" t="str">
        <f>IF(ISBLANK('PROGRAM-DERS'!C46),"",CONCATENATE('PROGRAM-DERS'!C46," (",'PROGRAM-Öğretim Üyesi'!C43,") - ",'PROGRAM-SINIF'!C43))</f>
        <v/>
      </c>
      <c r="D43" s="350" t="str">
        <f>IF(ISBLANK('PROGRAM-DERS'!D46),"",CONCATENATE('PROGRAM-DERS'!D46," (",'PROGRAM-Öğretim Üyesi'!D43,") - ",'PROGRAM-SINIF'!D43))</f>
        <v/>
      </c>
      <c r="E43" s="85" t="str">
        <f>IF(ISBLANK('PROGRAM-DERS'!E46),"",CONCATENATE('PROGRAM-DERS'!E46," (",'PROGRAM-Öğretim Üyesi'!E43,") - ",'PROGRAM-SINIF'!E43))</f>
        <v/>
      </c>
      <c r="F43" s="351" t="str">
        <f>IF(ISBLANK('PROGRAM-DERS'!F46),"",CONCATENATE('PROGRAM-DERS'!F46," (",'PROGRAM-Öğretim Üyesi'!F43,") - ",'PROGRAM-SINIF'!F43))</f>
        <v/>
      </c>
      <c r="G43" s="350" t="str">
        <f>IF(ISBLANK('PROGRAM-DERS'!G46),"",CONCATENATE('PROGRAM-DERS'!G46," (",'PROGRAM-Öğretim Üyesi'!G43,") - ",'PROGRAM-SINIF'!G43))</f>
        <v>ATATÜRK İLKELERİ VE İNKİLAP TARİHİ  () - İnternet</v>
      </c>
      <c r="H43" s="350" t="str">
        <f>IF(ISBLANK('PROGRAM-DERS'!H46),"",CONCATENATE('PROGRAM-DERS'!H46," (",'PROGRAM-Öğretim Üyesi'!H43,") - ",'PROGRAM-SINIF'!H43))</f>
        <v/>
      </c>
      <c r="I43" s="352" t="str">
        <f>IF(ISBLANK('PROGRAM-DERS'!I46),"",CONCATENATE('PROGRAM-DERS'!I46," (",'PROGRAM-Öğretim Üyesi'!I43,") - ",'PROGRAM-SINIF'!I43))</f>
        <v/>
      </c>
      <c r="J43" s="156" t="str">
        <f>IF(ISBLANK('PROGRAM-DERS'!J46),"",CONCATENATE('PROGRAM-DERS'!J46," (",'PROGRAM-Öğretim Üyesi'!J43,") - ",'PROGRAM-SINIF'!J43))</f>
        <v/>
      </c>
      <c r="K43" s="351" t="str">
        <f>IF(ISBLANK('PROGRAM-DERS'!K46),"",CONCATENATE('PROGRAM-DERS'!K46," (",'PROGRAM-Öğretim Üyesi'!K43,") - ",'PROGRAM-SINIF'!K43))</f>
        <v/>
      </c>
      <c r="L43" s="351" t="str">
        <f>IF(ISBLANK('PROGRAM-DERS'!L46),"",CONCATENATE('PROGRAM-DERS'!L46," (",'PROGRAM-Öğretim Üyesi'!L43,") - ",'PROGRAM-SINIF'!L43))</f>
        <v/>
      </c>
      <c r="M43" s="351" t="str">
        <f>IF(ISBLANK('PROGRAM-DERS'!M46),"",CONCATENATE('PROGRAM-DERS'!M46," (",'PROGRAM-Öğretim Üyesi'!M43,") - ",'PROGRAM-SINIF'!M43))</f>
        <v/>
      </c>
      <c r="N43" s="351" t="str">
        <f>IF(ISBLANK('PROGRAM-DERS'!N46),"",CONCATENATE('PROGRAM-DERS'!N46," (",'PROGRAM-Öğretim Üyesi'!N43,") - ",'PROGRAM-SINIF'!N43))</f>
        <v/>
      </c>
      <c r="O43" s="351" t="str">
        <f>IF(ISBLANK('PROGRAM-DERS'!O46),"",CONCATENATE('PROGRAM-DERS'!O46," (",'PROGRAM-Öğretim Üyesi'!O43,") - ",'PROGRAM-SINIF'!O43))</f>
        <v/>
      </c>
      <c r="P43" s="351" t="str">
        <f>IF(ISBLANK('PROGRAM-DERS'!P46),"",CONCATENATE('PROGRAM-DERS'!P46," (",'PROGRAM-Öğretim Üyesi'!P43,") - ",'PROGRAM-SINIF'!P43))</f>
        <v/>
      </c>
      <c r="Q43" s="351" t="str">
        <f>IF(ISBLANK('PROGRAM-DERS'!Q46),"",CONCATENATE('PROGRAM-DERS'!Q46," (",'PROGRAM-Öğretim Üyesi'!Q43,") - ",'PROGRAM-SINIF'!Q43))</f>
        <v/>
      </c>
      <c r="R43" s="351" t="str">
        <f>IF(ISBLANK('PROGRAM-DERS'!S46),"",CONCATENATE('PROGRAM-DERS'!S46," (",'PROGRAM-Öğretim Üyesi'!R43,") - ",'PROGRAM-SINIF'!R43))</f>
        <v/>
      </c>
      <c r="S43" s="351" t="str">
        <f>IF(ISBLANK('PROGRAM-DERS'!T46),"",CONCATENATE('PROGRAM-DERS'!T46," (",'PROGRAM-Öğretim Üyesi'!S43,") - ",'PROGRAM-SINIF'!S43))</f>
        <v/>
      </c>
      <c r="T43" s="351" t="str">
        <f>IF(ISBLANK('PROGRAM-DERS'!U46),"",CONCATENATE('PROGRAM-DERS'!U46," (",'PROGRAM-Öğretim Üyesi'!T43,") - ",'PROGRAM-SINIF'!T43))</f>
        <v/>
      </c>
      <c r="U43" s="163">
        <f>21-ROUNDUP(IFERROR(FIND("nline",#REF!),0)/100,0)-ROUNDUP(IFERROR(FIND("nline",#REF!),0)/100,0)-ROUNDUP(IFERROR(FIND("nline",#REF!),0)/100,0)-ROUNDUP(IFERROR(FIND("nline",#REF!),0)/100,0)-ROUNDUP(IFERROR(FIND("uzmanlık",Q43),0)/100,0)-COUNTBLANK(C43:R43)-COUNTIF(C43:R43,"Türk Dili")-COUNTIF(C43:R43,"Atatürk İlk. Ve İnk. Tar.")-COUNTIF(C43:R43,"Staj 1")-COUNTIF(C43:R43,"Staj 2")-COUNTIF(C43:R43,"Bilg. Müh. Tasarımı")-COUNTIF(C43:R43,"Fizik I - Lab")</f>
        <v>6</v>
      </c>
    </row>
    <row r="44" spans="1:22" ht="31.5" x14ac:dyDescent="0.25">
      <c r="A44" s="807"/>
      <c r="B44" s="102">
        <v>0.625</v>
      </c>
      <c r="C44" s="350" t="str">
        <f>IF(ISBLANK('PROGRAM-DERS'!C47),"",CONCATENATE('PROGRAM-DERS'!C47," (",'PROGRAM-Öğretim Üyesi'!C44,") - ",'PROGRAM-SINIF'!C44))</f>
        <v/>
      </c>
      <c r="D44" s="350" t="str">
        <f>IF(ISBLANK('PROGRAM-DERS'!D47),"",CONCATENATE('PROGRAM-DERS'!D47," (",'PROGRAM-Öğretim Üyesi'!D44,") - ",'PROGRAM-SINIF'!D44))</f>
        <v/>
      </c>
      <c r="E44" s="85" t="str">
        <f>IF(ISBLANK('PROGRAM-DERS'!E47),"",CONCATENATE('PROGRAM-DERS'!E47," (",'PROGRAM-Öğretim Üyesi'!E44,") - ",'PROGRAM-SINIF'!E44))</f>
        <v/>
      </c>
      <c r="F44" s="351" t="str">
        <f>IF(ISBLANK('PROGRAM-DERS'!F47),"",CONCATENATE('PROGRAM-DERS'!F47," (",'PROGRAM-Öğretim Üyesi'!F44,") - ",'PROGRAM-SINIF'!F44))</f>
        <v/>
      </c>
      <c r="G44" s="350" t="str">
        <f>IF(ISBLANK('PROGRAM-DERS'!G47),"",CONCATENATE('PROGRAM-DERS'!G47," (",'PROGRAM-Öğretim Üyesi'!G44,") - ",'PROGRAM-SINIF'!G44))</f>
        <v>ATATÜRK İLKELERİ VE İNKİLAP TARİHİ  () - İnternet</v>
      </c>
      <c r="H44" s="350" t="str">
        <f>IF(ISBLANK('PROGRAM-DERS'!H47),"",CONCATENATE('PROGRAM-DERS'!H47," (",'PROGRAM-Öğretim Üyesi'!H44,") - ",'PROGRAM-SINIF'!H44))</f>
        <v/>
      </c>
      <c r="I44" s="352" t="str">
        <f>IF(ISBLANK('PROGRAM-DERS'!I47),"",CONCATENATE('PROGRAM-DERS'!I47," (",'PROGRAM-Öğretim Üyesi'!I44,") - ",'PROGRAM-SINIF'!I44))</f>
        <v/>
      </c>
      <c r="J44" s="156" t="str">
        <f>IF(ISBLANK('PROGRAM-DERS'!J47),"",CONCATENATE('PROGRAM-DERS'!J47," (",'PROGRAM-Öğretim Üyesi'!J44,") - ",'PROGRAM-SINIF'!J44))</f>
        <v/>
      </c>
      <c r="K44" s="351" t="str">
        <f>IF(ISBLANK('PROGRAM-DERS'!K47),"",CONCATENATE('PROGRAM-DERS'!K47," (",'PROGRAM-Öğretim Üyesi'!K44,") - ",'PROGRAM-SINIF'!K44))</f>
        <v/>
      </c>
      <c r="L44" s="351" t="str">
        <f>IF(ISBLANK('PROGRAM-DERS'!L47),"",CONCATENATE('PROGRAM-DERS'!L47," (",'PROGRAM-Öğretim Üyesi'!L44,") - ",'PROGRAM-SINIF'!L44))</f>
        <v/>
      </c>
      <c r="M44" s="351" t="str">
        <f>IF(ISBLANK('PROGRAM-DERS'!M47),"",CONCATENATE('PROGRAM-DERS'!M47," (",'PROGRAM-Öğretim Üyesi'!M44,") - ",'PROGRAM-SINIF'!M44))</f>
        <v/>
      </c>
      <c r="N44" s="351" t="str">
        <f>IF(ISBLANK('PROGRAM-DERS'!N47),"",CONCATENATE('PROGRAM-DERS'!N47," (",'PROGRAM-Öğretim Üyesi'!N44,") - ",'PROGRAM-SINIF'!N44))</f>
        <v/>
      </c>
      <c r="O44" s="351" t="str">
        <f>IF(ISBLANK('PROGRAM-DERS'!O47),"",CONCATENATE('PROGRAM-DERS'!O47," (",'PROGRAM-Öğretim Üyesi'!O44,") - ",'PROGRAM-SINIF'!O44))</f>
        <v/>
      </c>
      <c r="P44" s="351" t="str">
        <f>IF(ISBLANK('PROGRAM-DERS'!P47),"",CONCATENATE('PROGRAM-DERS'!P47," (",'PROGRAM-Öğretim Üyesi'!P44,") - ",'PROGRAM-SINIF'!P44))</f>
        <v/>
      </c>
      <c r="Q44" s="351" t="str">
        <f>IF(ISBLANK('PROGRAM-DERS'!Q47),"",CONCATENATE('PROGRAM-DERS'!Q47," (",'PROGRAM-Öğretim Üyesi'!Q44,") - ",'PROGRAM-SINIF'!Q44))</f>
        <v/>
      </c>
      <c r="R44" s="351" t="str">
        <f>IF(ISBLANK('PROGRAM-DERS'!S47),"",CONCATENATE('PROGRAM-DERS'!S47," (",'PROGRAM-Öğretim Üyesi'!R44,") - ",'PROGRAM-SINIF'!R44))</f>
        <v/>
      </c>
      <c r="S44" s="351" t="str">
        <f>IF(ISBLANK('PROGRAM-DERS'!T47),"",CONCATENATE('PROGRAM-DERS'!T47," (",'PROGRAM-Öğretim Üyesi'!S44,") - ",'PROGRAM-SINIF'!S44))</f>
        <v/>
      </c>
      <c r="T44" s="351" t="str">
        <f>IF(ISBLANK('PROGRAM-DERS'!U47),"",CONCATENATE('PROGRAM-DERS'!U47," (",'PROGRAM-Öğretim Üyesi'!T44,") - ",'PROGRAM-SINIF'!T44))</f>
        <v/>
      </c>
      <c r="U44" s="163">
        <f>21-ROUNDUP(IFERROR(FIND("nline",#REF!),0)/100,0)-ROUNDUP(IFERROR(FIND("nline",#REF!),0)/100,0)-ROUNDUP(IFERROR(FIND("nline",#REF!),0)/100,0)-ROUNDUP(IFERROR(FIND("nline",#REF!),0)/100,0)-ROUNDUP(IFERROR(FIND("uzmanlık",Q44),0)/100,0)-COUNTBLANK(C44:R44)-COUNTIF(C44:R44,"Türk Dili")-COUNTIF(C44:R44,"Atatürk İlk. Ve İnk. Tar.")-COUNTIF(C44:R44,"Staj 1")-COUNTIF(C44:R44,"Staj 2")-COUNTIF(C44:R44,"Bilg. Müh. Tasarımı")-COUNTIF(C44:R44,"Fizik I - Lab")</f>
        <v>6</v>
      </c>
    </row>
    <row r="45" spans="1:22" ht="31.5" x14ac:dyDescent="0.25">
      <c r="A45" s="807"/>
      <c r="B45" s="102">
        <v>0.66666666666666596</v>
      </c>
      <c r="C45" s="350" t="str">
        <f>IF(ISBLANK('PROGRAM-DERS'!C48),"",CONCATENATE('PROGRAM-DERS'!C48," (",'PROGRAM-Öğretim Üyesi'!C45,") - ",'PROGRAM-SINIF'!C45))</f>
        <v/>
      </c>
      <c r="D45" s="350" t="str">
        <f>IF(ISBLANK('PROGRAM-DERS'!D48),"",CONCATENATE('PROGRAM-DERS'!D48," (",'PROGRAM-Öğretim Üyesi'!D45,") - ",'PROGRAM-SINIF'!D45))</f>
        <v/>
      </c>
      <c r="E45" s="85" t="str">
        <f>IF(ISBLANK('PROGRAM-DERS'!E48),"",CONCATENATE('PROGRAM-DERS'!E48," (",'PROGRAM-Öğretim Üyesi'!E45,") - ",'PROGRAM-SINIF'!E45))</f>
        <v/>
      </c>
      <c r="F45" s="351" t="str">
        <f>IF(ISBLANK('PROGRAM-DERS'!F48),"",CONCATENATE('PROGRAM-DERS'!F48," (",'PROGRAM-Öğretim Üyesi'!F45,") - ",'PROGRAM-SINIF'!F45))</f>
        <v/>
      </c>
      <c r="G45" s="350" t="str">
        <f>IF(ISBLANK('PROGRAM-DERS'!G48),"",CONCATENATE('PROGRAM-DERS'!G48," (",'PROGRAM-Öğretim Üyesi'!G45,") - ",'PROGRAM-SINIF'!G45))</f>
        <v>ATATÜRK İLKELERİ VE İNKİLAP TARİHİ  () - İnternet</v>
      </c>
      <c r="H45" s="350" t="str">
        <f>IF(ISBLANK('PROGRAM-DERS'!H48),"",CONCATENATE('PROGRAM-DERS'!H48," (",'PROGRAM-Öğretim Üyesi'!H45,") - ",'PROGRAM-SINIF'!H45))</f>
        <v/>
      </c>
      <c r="I45" s="352" t="str">
        <f>IF(ISBLANK('PROGRAM-DERS'!I48),"",CONCATENATE('PROGRAM-DERS'!I48," (",'PROGRAM-Öğretim Üyesi'!I45,") - ",'PROGRAM-SINIF'!I45))</f>
        <v/>
      </c>
      <c r="J45" s="156" t="str">
        <f>IF(ISBLANK('PROGRAM-DERS'!J48),"",CONCATENATE('PROGRAM-DERS'!J48," (",'PROGRAM-Öğretim Üyesi'!J45,") - ",'PROGRAM-SINIF'!J45))</f>
        <v/>
      </c>
      <c r="K45" s="351" t="str">
        <f>IF(ISBLANK('PROGRAM-DERS'!K48),"",CONCATENATE('PROGRAM-DERS'!K48," (",'PROGRAM-Öğretim Üyesi'!K45,") - ",'PROGRAM-SINIF'!K45))</f>
        <v/>
      </c>
      <c r="L45" s="351" t="str">
        <f>IF(ISBLANK('PROGRAM-DERS'!L48),"",CONCATENATE('PROGRAM-DERS'!L48," (",'PROGRAM-Öğretim Üyesi'!L45,") - ",'PROGRAM-SINIF'!L45))</f>
        <v/>
      </c>
      <c r="M45" s="351" t="str">
        <f>IF(ISBLANK('PROGRAM-DERS'!M48),"",CONCATENATE('PROGRAM-DERS'!M48," (",'PROGRAM-Öğretim Üyesi'!M45,") - ",'PROGRAM-SINIF'!M45))</f>
        <v/>
      </c>
      <c r="N45" s="351" t="str">
        <f>IF(ISBLANK('PROGRAM-DERS'!N48),"",CONCATENATE('PROGRAM-DERS'!N48," (",'PROGRAM-Öğretim Üyesi'!N45,") - ",'PROGRAM-SINIF'!N45))</f>
        <v/>
      </c>
      <c r="O45" s="351" t="str">
        <f>IF(ISBLANK('PROGRAM-DERS'!O48),"",CONCATENATE('PROGRAM-DERS'!O48," (",'PROGRAM-Öğretim Üyesi'!O45,") - ",'PROGRAM-SINIF'!O45))</f>
        <v/>
      </c>
      <c r="P45" s="351" t="str">
        <f>IF(ISBLANK('PROGRAM-DERS'!P48),"",CONCATENATE('PROGRAM-DERS'!P48," (",'PROGRAM-Öğretim Üyesi'!P45,") - ",'PROGRAM-SINIF'!P45))</f>
        <v/>
      </c>
      <c r="Q45" s="351" t="str">
        <f>IF(ISBLANK('PROGRAM-DERS'!Q48),"",CONCATENATE('PROGRAM-DERS'!Q48," (",'PROGRAM-Öğretim Üyesi'!Q45,") - ",'PROGRAM-SINIF'!Q45))</f>
        <v/>
      </c>
      <c r="R45" s="351" t="str">
        <f>IF(ISBLANK('PROGRAM-DERS'!S48),"",CONCATENATE('PROGRAM-DERS'!S48," (",'PROGRAM-Öğretim Üyesi'!R45,") - ",'PROGRAM-SINIF'!R45))</f>
        <v/>
      </c>
      <c r="S45" s="351" t="str">
        <f>IF(ISBLANK('PROGRAM-DERS'!T48),"",CONCATENATE('PROGRAM-DERS'!T48," (",'PROGRAM-Öğretim Üyesi'!S45,") - ",'PROGRAM-SINIF'!S45))</f>
        <v/>
      </c>
      <c r="T45" s="351" t="str">
        <f>IF(ISBLANK('PROGRAM-DERS'!U48),"",CONCATENATE('PROGRAM-DERS'!U48," (",'PROGRAM-Öğretim Üyesi'!T45,") - ",'PROGRAM-SINIF'!T45))</f>
        <v/>
      </c>
      <c r="U45" s="163">
        <f>21-ROUNDUP(IFERROR(FIND("nline",#REF!),0)/100,0)-ROUNDUP(IFERROR(FIND("nline",#REF!),0)/100,0)-ROUNDUP(IFERROR(FIND("nline",#REF!),0)/100,0)-ROUNDUP(IFERROR(FIND("nline",#REF!),0)/100,0)-ROUNDUP(IFERROR(FIND("uzmanlık",Q45),0)/100,0)-COUNTBLANK(C45:R45)-COUNTIF(C45:R45,"Türk Dili")-COUNTIF(C45:R45,"Atatürk İlk. Ve İnk. Tar.")-COUNTIF(C45:R45,"Staj 1")-COUNTIF(C45:R45,"Staj 2")-COUNTIF(C45:R45,"Bilg. Müh. Tasarımı")-COUNTIF(C45:R45,"Fizik I - Lab")</f>
        <v>6</v>
      </c>
    </row>
    <row r="46" spans="1:22" s="54" customFormat="1" x14ac:dyDescent="0.25">
      <c r="A46" s="807"/>
      <c r="B46" s="164">
        <v>0.70833333333333304</v>
      </c>
      <c r="C46" s="350" t="str">
        <f>IF(ISBLANK('PROGRAM-DERS'!C49),"",CONCATENATE('PROGRAM-DERS'!C49," (",'PROGRAM-Öğretim Üyesi'!C46,") - ",'PROGRAM-SINIF'!C46))</f>
        <v>Programlamaya Giriş - A (KM4) () - İnternet</v>
      </c>
      <c r="D46" s="350" t="str">
        <f>IF(ISBLANK('PROGRAM-DERS'!D49),"",CONCATENATE('PROGRAM-DERS'!D49," (",'PROGRAM-Öğretim Üyesi'!D46,") - ",'PROGRAM-SINIF'!D46))</f>
        <v>Programlamaya Giriş - B (1102) () - İnternet</v>
      </c>
      <c r="E46" s="85" t="str">
        <f>IF(ISBLANK('PROGRAM-DERS'!E49),"",CONCATENATE('PROGRAM-DERS'!E49," (",'PROGRAM-Öğretim Üyesi'!E46,") - ",'PROGRAM-SINIF'!E46))</f>
        <v>Programlamaya Giriş - C (1202) () - İnternet</v>
      </c>
      <c r="F46" s="351" t="str">
        <f>IF(ISBLANK('PROGRAM-DERS'!F49),"",CONCATENATE('PROGRAM-DERS'!F49," (",'PROGRAM-Öğretim Üyesi'!F46,") - ",'PROGRAM-SINIF'!F46))</f>
        <v/>
      </c>
      <c r="G46" s="350" t="str">
        <f>IF(ISBLANK('PROGRAM-DERS'!G49),"",CONCATENATE('PROGRAM-DERS'!G49," (",'PROGRAM-Öğretim Üyesi'!G46,") - ",'PROGRAM-SINIF'!G46))</f>
        <v xml:space="preserve">  () - İnternet</v>
      </c>
      <c r="H46" s="350" t="str">
        <f>IF(ISBLANK('PROGRAM-DERS'!H49),"",CONCATENATE('PROGRAM-DERS'!H49," (",'PROGRAM-Öğretim Üyesi'!H46,") - ",'PROGRAM-SINIF'!H46))</f>
        <v>Veri Yapıları - B (1105) ( ) - İnternet</v>
      </c>
      <c r="I46" s="352" t="str">
        <f>IF(ISBLANK('PROGRAM-DERS'!I49),"",CONCATENATE('PROGRAM-DERS'!I49," (",'PROGRAM-Öğretim Üyesi'!I46,") - ",'PROGRAM-SINIF'!I46))</f>
        <v>Sayısal Analiz - C (1106) () - İnternet</v>
      </c>
      <c r="J46" s="156" t="str">
        <f>IF(ISBLANK('PROGRAM-DERS'!J49),"",CONCATENATE('PROGRAM-DERS'!J49," (",'PROGRAM-Öğretim Üyesi'!J46,") - ",'PROGRAM-SINIF'!J46))</f>
        <v/>
      </c>
      <c r="K46" s="351" t="str">
        <f>IF(ISBLANK('PROGRAM-DERS'!K49),"",CONCATENATE('PROGRAM-DERS'!K49," (",'PROGRAM-Öğretim Üyesi'!K46,") - ",'PROGRAM-SINIF'!K46))</f>
        <v>İşaretler ve Sistemler - A (1107) () - İnternet</v>
      </c>
      <c r="L46" s="351" t="str">
        <f>IF(ISBLANK('PROGRAM-DERS'!L49),"",CONCATENATE('PROGRAM-DERS'!L49," (",'PROGRAM-Öğretim Üyesi'!L46,") - ",'PROGRAM-SINIF'!L46))</f>
        <v>İşletim Sistemleri - B (1108) () - İnternet</v>
      </c>
      <c r="M46" s="351" t="str">
        <f>IF(ISBLANK('PROGRAM-DERS'!M49),"",CONCATENATE('PROGRAM-DERS'!M49," (",'PROGRAM-Öğretim Üyesi'!M46,") - ",'PROGRAM-SINIF'!M46))</f>
        <v>İşaretler ve Sistemler - C (1109) () - İnternet</v>
      </c>
      <c r="N46" s="351" t="str">
        <f>IF(ISBLANK('PROGRAM-DERS'!N49),"",CONCATENATE('PROGRAM-DERS'!N49," (",'PROGRAM-Öğretim Üyesi'!N46,") - ",'PROGRAM-SINIF'!N46))</f>
        <v/>
      </c>
      <c r="O46" s="351" t="str">
        <f>IF(ISBLANK('PROGRAM-DERS'!O49),"",CONCATENATE('PROGRAM-DERS'!O49," (",'PROGRAM-Öğretim Üyesi'!O46,") - ",'PROGRAM-SINIF'!O46))</f>
        <v>Tıbbi İstatistik ve Tıp Bilişimine Giriş (1201) () - İnternet</v>
      </c>
      <c r="P46" s="351" t="str">
        <f>IF(ISBLANK('PROGRAM-DERS'!P49),"",CONCATENATE('PROGRAM-DERS'!P49," (",'PROGRAM-Öğretim Üyesi'!P46,") - ",'PROGRAM-SINIF'!P46))</f>
        <v>Büyük Veriye Giriş(1103) () - İnternet</v>
      </c>
      <c r="Q46" s="351" t="str">
        <f>IF(ISBLANK('PROGRAM-DERS'!Q49),"",CONCATENATE('PROGRAM-DERS'!Q49," (",'PROGRAM-Öğretim Üyesi'!Q46,") - ",'PROGRAM-SINIF'!Q46))</f>
        <v/>
      </c>
      <c r="R46" s="351" t="str">
        <f>IF(ISBLANK('PROGRAM-DERS'!S49),"",CONCATENATE('PROGRAM-DERS'!S49," (",'PROGRAM-Öğretim Üyesi'!R46,") - ",'PROGRAM-SINIF'!R46))</f>
        <v/>
      </c>
      <c r="S46" s="351" t="str">
        <f>IF(ISBLANK('PROGRAM-DERS'!T49),"",CONCATENATE('PROGRAM-DERS'!T49," (",'PROGRAM-Öğretim Üyesi'!S46,") - ",'PROGRAM-SINIF'!S46))</f>
        <v/>
      </c>
      <c r="T46" s="351" t="str">
        <f>IF(ISBLANK('PROGRAM-DERS'!U49),"",CONCATENATE('PROGRAM-DERS'!U49," (",'PROGRAM-Öğretim Üyesi'!T46,") - ",'PROGRAM-SINIF'!T46))</f>
        <v/>
      </c>
      <c r="U46" s="163">
        <f>21-ROUNDUP(IFERROR(FIND("nline",#REF!),0)/100,0)-ROUNDUP(IFERROR(FIND("nline",#REF!),0)/100,0)-ROUNDUP(IFERROR(FIND("nline",#REF!),0)/100,0)-ROUNDUP(IFERROR(FIND("nline",#REF!),0)/100,0)-ROUNDUP(IFERROR(FIND("uzmanlık",Q46),0)/100,0)-COUNTBLANK(C46:R46)-COUNTIF(C46:R46,"Türk Dili")-COUNTIF(C46:R46,"Atatürk İlk. Ve İnk. Tar.")-COUNTIF(C46:R46,"Staj 1")-COUNTIF(C46:R46,"Staj 2")-COUNTIF(C46:R46,"Bilg. Müh. Tasarımı")-COUNTIF(C46:R46,"Fizik I - Lab")</f>
        <v>16</v>
      </c>
      <c r="V46" s="23"/>
    </row>
    <row r="47" spans="1:22" s="54" customFormat="1" x14ac:dyDescent="0.25">
      <c r="A47" s="807"/>
      <c r="B47" s="164">
        <v>0.75</v>
      </c>
      <c r="C47" s="350" t="str">
        <f>IF(ISBLANK('PROGRAM-DERS'!C50),"",CONCATENATE('PROGRAM-DERS'!C50," (",'PROGRAM-Öğretim Üyesi'!C47,") - ",'PROGRAM-SINIF'!C47))</f>
        <v>CEMİL ÖZ () - İnternet</v>
      </c>
      <c r="D47" s="350" t="str">
        <f>IF(ISBLANK('PROGRAM-DERS'!D50),"",CONCATENATE('PROGRAM-DERS'!D50," (",'PROGRAM-Öğretim Üyesi'!D47,") - ",'PROGRAM-SINIF'!D47))</f>
        <v>CÜNEYT BAYILMIŞ () - İnternet</v>
      </c>
      <c r="E47" s="85" t="str">
        <f>IF(ISBLANK('PROGRAM-DERS'!E50),"",CONCATENATE('PROGRAM-DERS'!E50," (",'PROGRAM-Öğretim Üyesi'!E47,") - ",'PROGRAM-SINIF'!E47))</f>
        <v>GÜLÜZAR ÇİT () - İnternet</v>
      </c>
      <c r="F47" s="351" t="str">
        <f>IF(ISBLANK('PROGRAM-DERS'!F50),"",CONCATENATE('PROGRAM-DERS'!F50," (",'PROGRAM-Öğretim Üyesi'!F47,") - ",'PROGRAM-SINIF'!F47))</f>
        <v/>
      </c>
      <c r="G47" s="350" t="str">
        <f>IF(ISBLANK('PROGRAM-DERS'!G50),"",CONCATENATE('PROGRAM-DERS'!G50," (",'PROGRAM-Öğretim Üyesi'!G47,") - ",'PROGRAM-SINIF'!G47))</f>
        <v>Veri Yapıları - A (1001) () - İnternet</v>
      </c>
      <c r="H47" s="350" t="str">
        <f>IF(ISBLANK('PROGRAM-DERS'!H50),"",CONCATENATE('PROGRAM-DERS'!H50," (",'PROGRAM-Öğretim Üyesi'!H47,") - ",'PROGRAM-SINIF'!H47))</f>
        <v>Veri Yapıları - B (1105) () - İnternet</v>
      </c>
      <c r="I47" s="352" t="str">
        <f>IF(ISBLANK('PROGRAM-DERS'!I50),"",CONCATENATE('PROGRAM-DERS'!I50," (",'PROGRAM-Öğretim Üyesi'!I47,") - ",'PROGRAM-SINIF'!I47))</f>
        <v>Sayısal Analiz - C (1106) () - İnternet</v>
      </c>
      <c r="J47" s="156" t="str">
        <f>IF(ISBLANK('PROGRAM-DERS'!J50),"",CONCATENATE('PROGRAM-DERS'!J50," (",'PROGRAM-Öğretim Üyesi'!J47,") - ",'PROGRAM-SINIF'!J47))</f>
        <v/>
      </c>
      <c r="K47" s="351" t="str">
        <f>IF(ISBLANK('PROGRAM-DERS'!K50),"",CONCATENATE('PROGRAM-DERS'!K50," (",'PROGRAM-Öğretim Üyesi'!K47,") - ",'PROGRAM-SINIF'!K47))</f>
        <v>İşaretler ve Sistemler - A (1107) () - İnternet</v>
      </c>
      <c r="L47" s="351" t="str">
        <f>IF(ISBLANK('PROGRAM-DERS'!L50),"",CONCATENATE('PROGRAM-DERS'!L50," (",'PROGRAM-Öğretim Üyesi'!L47,") - ",'PROGRAM-SINIF'!L47))</f>
        <v>İşletim Sistemleri - B (1108) () - İnternet</v>
      </c>
      <c r="M47" s="351" t="str">
        <f>IF(ISBLANK('PROGRAM-DERS'!M50),"",CONCATENATE('PROGRAM-DERS'!M50," (",'PROGRAM-Öğretim Üyesi'!M47,") - ",'PROGRAM-SINIF'!M47))</f>
        <v>İşaretler ve Sistemler - C (1109) () - İnternet</v>
      </c>
      <c r="N47" s="351" t="str">
        <f>IF(ISBLANK('PROGRAM-DERS'!N50),"",CONCATENATE('PROGRAM-DERS'!N50," (",'PROGRAM-Öğretim Üyesi'!N47,") - ",'PROGRAM-SINIF'!N47))</f>
        <v/>
      </c>
      <c r="O47" s="351" t="str">
        <f>IF(ISBLANK('PROGRAM-DERS'!O50),"",CONCATENATE('PROGRAM-DERS'!O50," (",'PROGRAM-Öğretim Üyesi'!O47,") - ",'PROGRAM-SINIF'!O47))</f>
        <v>Tıbbi İstatistik ve Tıp Bilişimine Giriş (1201) () - İnternet</v>
      </c>
      <c r="P47" s="351" t="str">
        <f>IF(ISBLANK('PROGRAM-DERS'!P50),"",CONCATENATE('PROGRAM-DERS'!P50," (",'PROGRAM-Öğretim Üyesi'!P47,") - ",'PROGRAM-SINIF'!P47))</f>
        <v>Büyük Veriye Giriş(1103) () - İnternet</v>
      </c>
      <c r="Q47" s="351" t="str">
        <f>IF(ISBLANK('PROGRAM-DERS'!Q50),"",CONCATENATE('PROGRAM-DERS'!Q50," (",'PROGRAM-Öğretim Üyesi'!Q47,") - ",'PROGRAM-SINIF'!Q47))</f>
        <v/>
      </c>
      <c r="R47" s="351" t="str">
        <f>IF(ISBLANK('PROGRAM-DERS'!S50),"",CONCATENATE('PROGRAM-DERS'!S50," (",'PROGRAM-Öğretim Üyesi'!R47,") - ",'PROGRAM-SINIF'!R47))</f>
        <v/>
      </c>
      <c r="S47" s="351" t="str">
        <f>IF(ISBLANK('PROGRAM-DERS'!T50),"",CONCATENATE('PROGRAM-DERS'!T50," (",'PROGRAM-Öğretim Üyesi'!S47,") - ",'PROGRAM-SINIF'!S47))</f>
        <v/>
      </c>
      <c r="T47" s="351" t="str">
        <f>IF(ISBLANK('PROGRAM-DERS'!U50),"",CONCATENATE('PROGRAM-DERS'!U50," (",'PROGRAM-Öğretim Üyesi'!T47,") - ",'PROGRAM-SINIF'!T47))</f>
        <v/>
      </c>
      <c r="U47" s="163">
        <f>21-ROUNDUP(IFERROR(FIND("nline",#REF!),0)/100,0)-ROUNDUP(IFERROR(FIND("nline",#REF!),0)/100,0)-ROUNDUP(IFERROR(FIND("nline",#REF!),0)/100,0)-ROUNDUP(IFERROR(FIND("nline",#REF!),0)/100,0)-ROUNDUP(IFERROR(FIND("uzmanlık",Q47),0)/100,0)-COUNTBLANK(C47:R47)-COUNTIF(C47:R47,"Türk Dili")-COUNTIF(C47:R47,"Atatürk İlk. Ve İnk. Tar.")-COUNTIF(C47:R47,"Staj 1")-COUNTIF(C47:R47,"Staj 2")-COUNTIF(C47:R47,"Bilg. Müh. Tasarımı")-COUNTIF(C47:R47,"Fizik I - Lab")</f>
        <v>16</v>
      </c>
      <c r="V47" s="23"/>
    </row>
    <row r="48" spans="1:22" s="54" customFormat="1" x14ac:dyDescent="0.25">
      <c r="A48" s="807"/>
      <c r="B48" s="164">
        <v>0.79166666666666696</v>
      </c>
      <c r="C48" s="350" t="str">
        <f>IF(ISBLANK('PROGRAM-DERS'!C51),"",CONCATENATE('PROGRAM-DERS'!C51," (",'PROGRAM-Öğretim Üyesi'!C48,") - ",'PROGRAM-SINIF'!C48))</f>
        <v>Lineer Cebir A (1202) () - İnternet</v>
      </c>
      <c r="D48" s="350" t="str">
        <f>IF(ISBLANK('PROGRAM-DERS'!D51),"",CONCATENATE('PROGRAM-DERS'!D51," (",'PROGRAM-Öğretim Üyesi'!D48,") - ",'PROGRAM-SINIF'!D48))</f>
        <v>Lineer Cebir B (KM6) () - İnternet</v>
      </c>
      <c r="E48" s="85" t="str">
        <f>IF(ISBLANK('PROGRAM-DERS'!E51),"",CONCATENATE('PROGRAM-DERS'!E51," (",'PROGRAM-Öğretim Üyesi'!E48,") - ",'PROGRAM-SINIF'!E48))</f>
        <v>Lineer Cebir C (KM4)) () - İnternet</v>
      </c>
      <c r="F48" s="351" t="str">
        <f>IF(ISBLANK('PROGRAM-DERS'!F51),"",CONCATENATE('PROGRAM-DERS'!F51," (",'PROGRAM-Öğretim Üyesi'!F48,") - ",'PROGRAM-SINIF'!F48))</f>
        <v/>
      </c>
      <c r="G48" s="350" t="str">
        <f>IF(ISBLANK('PROGRAM-DERS'!G51),"",CONCATENATE('PROGRAM-DERS'!G51," (",'PROGRAM-Öğretim Üyesi'!G48,") - ",'PROGRAM-SINIF'!G48))</f>
        <v>Veri Yapıları - A (1001) () - İnternet</v>
      </c>
      <c r="H48" s="350" t="str">
        <f>IF(ISBLANK('PROGRAM-DERS'!H51),"",CONCATENATE('PROGRAM-DERS'!H51," (",'PROGRAM-Öğretim Üyesi'!H48,") - ",'PROGRAM-SINIF'!H48))</f>
        <v>DEVRİM AKGÜN () - İnternet</v>
      </c>
      <c r="I48" s="352" t="str">
        <f>IF(ISBLANK('PROGRAM-DERS'!I51),"",CONCATENATE('PROGRAM-DERS'!I51," (",'PROGRAM-Öğretim Üyesi'!I48,") - ",'PROGRAM-SINIF'!I48))</f>
        <v>YÜKSEL YURTAY () - İnternet</v>
      </c>
      <c r="J48" s="156" t="str">
        <f>IF(ISBLANK('PROGRAM-DERS'!J51),"",CONCATENATE('PROGRAM-DERS'!J51," (",'PROGRAM-Öğretim Üyesi'!J48,") - ",'PROGRAM-SINIF'!J48))</f>
        <v/>
      </c>
      <c r="K48" s="351" t="str">
        <f>IF(ISBLANK('PROGRAM-DERS'!K51),"",CONCATENATE('PROGRAM-DERS'!K51," (",'PROGRAM-Öğretim Üyesi'!K48,") - ",'PROGRAM-SINIF'!K48))</f>
        <v>SEÇKİN ARI () - İnternet</v>
      </c>
      <c r="L48" s="351" t="str">
        <f>IF(ISBLANK('PROGRAM-DERS'!L51),"",CONCATENATE('PROGRAM-DERS'!L51," (",'PROGRAM-Öğretim Üyesi'!L48,") - ",'PROGRAM-SINIF'!L48))</f>
        <v>AHMET ÖZMEN () - İnternet</v>
      </c>
      <c r="M48" s="351" t="str">
        <f>IF(ISBLANK('PROGRAM-DERS'!M51),"",CONCATENATE('PROGRAM-DERS'!M51," (",'PROGRAM-Öğretim Üyesi'!M48,") - ",'PROGRAM-SINIF'!M48))</f>
        <v>AHMET ZENGİN () - İnternet</v>
      </c>
      <c r="N48" s="351" t="str">
        <f>IF(ISBLANK('PROGRAM-DERS'!N51),"",CONCATENATE('PROGRAM-DERS'!N51," (",'PROGRAM-Öğretim Üyesi'!N48,") - ",'PROGRAM-SINIF'!N48))</f>
        <v/>
      </c>
      <c r="O48" s="351" t="str">
        <f>IF(ISBLANK('PROGRAM-DERS'!O51),"",CONCATENATE('PROGRAM-DERS'!O51," (",'PROGRAM-Öğretim Üyesi'!O48,") - ",'PROGRAM-SINIF'!O48))</f>
        <v>NİLÜFER YURTAY () - İnternet</v>
      </c>
      <c r="P48" s="351" t="str">
        <f>IF(ISBLANK('PROGRAM-DERS'!P51),"",CONCATENATE('PROGRAM-DERS'!P51," (",'PROGRAM-Öğretim Üyesi'!P48,") - ",'PROGRAM-SINIF'!P48))</f>
        <v>Kevser Ovaz Akpınar () - İnternet</v>
      </c>
      <c r="Q48" s="351" t="str">
        <f>IF(ISBLANK('PROGRAM-DERS'!Q51),"",CONCATENATE('PROGRAM-DERS'!Q51," (",'PROGRAM-Öğretim Üyesi'!Q48,") - ",'PROGRAM-SINIF'!Q48))</f>
        <v/>
      </c>
      <c r="R48" s="351" t="str">
        <f>IF(ISBLANK('PROGRAM-DERS'!S51),"",CONCATENATE('PROGRAM-DERS'!S51," (",'PROGRAM-Öğretim Üyesi'!R48,") - ",'PROGRAM-SINIF'!R48))</f>
        <v/>
      </c>
      <c r="S48" s="351" t="str">
        <f>IF(ISBLANK('PROGRAM-DERS'!T51),"",CONCATENATE('PROGRAM-DERS'!T51," (",'PROGRAM-Öğretim Üyesi'!S48,") - ",'PROGRAM-SINIF'!S48))</f>
        <v/>
      </c>
      <c r="T48" s="351" t="str">
        <f>IF(ISBLANK('PROGRAM-DERS'!U51),"",CONCATENATE('PROGRAM-DERS'!U51," (",'PROGRAM-Öğretim Üyesi'!T48,") - ",'PROGRAM-SINIF'!T48))</f>
        <v/>
      </c>
      <c r="U48" s="163">
        <f>21-ROUNDUP(IFERROR(FIND("nline",#REF!),0)/100,0)-ROUNDUP(IFERROR(FIND("nline",#REF!),0)/100,0)-ROUNDUP(IFERROR(FIND("nline",#REF!),0)/100,0)-ROUNDUP(IFERROR(FIND("nline",#REF!),0)/100,0)-ROUNDUP(IFERROR(FIND("uzmanlık",Q48),0)/100,0)-COUNTBLANK(C48:R48)-COUNTIF(C48:R48,"Türk Dili")-COUNTIF(C48:R48,"Atatürk İlk. Ve İnk. Tar.")-COUNTIF(C48:R48,"Staj 1")-COUNTIF(C48:R48,"Staj 2")-COUNTIF(C48:R48,"Bilg. Müh. Tasarımı")-COUNTIF(C48:R48,"Fizik I - Lab")</f>
        <v>16</v>
      </c>
      <c r="V48" s="23"/>
    </row>
    <row r="49" spans="1:22" s="54" customFormat="1" x14ac:dyDescent="0.25">
      <c r="A49" s="807"/>
      <c r="B49" s="164">
        <v>0.83333333333333304</v>
      </c>
      <c r="C49" s="350" t="str">
        <f>IF(ISBLANK('PROGRAM-DERS'!C52),"",CONCATENATE('PROGRAM-DERS'!C52," (",'PROGRAM-Öğretim Üyesi'!C49,") - ",'PROGRAM-SINIF'!C49))</f>
        <v>Lineer Cebir A (1202) () - İnternet</v>
      </c>
      <c r="D49" s="350" t="str">
        <f>IF(ISBLANK('PROGRAM-DERS'!D52),"",CONCATENATE('PROGRAM-DERS'!D52," (",'PROGRAM-Öğretim Üyesi'!D49,") - ",'PROGRAM-SINIF'!D49))</f>
        <v>Lineer Cebir B (KM6) () - İnternet</v>
      </c>
      <c r="E49" s="85" t="str">
        <f>IF(ISBLANK('PROGRAM-DERS'!E52),"",CONCATENATE('PROGRAM-DERS'!E52," (",'PROGRAM-Öğretim Üyesi'!E49,") - ",'PROGRAM-SINIF'!E49))</f>
        <v>Lineer Cebir C (KM4)) () - İnternet</v>
      </c>
      <c r="F49" s="351" t="str">
        <f>IF(ISBLANK('PROGRAM-DERS'!F52),"",CONCATENATE('PROGRAM-DERS'!F52," (",'PROGRAM-Öğretim Üyesi'!F49,") - ",'PROGRAM-SINIF'!F49))</f>
        <v/>
      </c>
      <c r="G49" s="350" t="str">
        <f>IF(ISBLANK('PROGRAM-DERS'!G52),"",CONCATENATE('PROGRAM-DERS'!G52," (",'PROGRAM-Öğretim Üyesi'!G49,") - ",'PROGRAM-SINIF'!G49))</f>
        <v>M.FATİH ADAK () - İnternet</v>
      </c>
      <c r="H49" s="350" t="str">
        <f>IF(ISBLANK('PROGRAM-DERS'!H52),"",CONCATENATE('PROGRAM-DERS'!H52," (",'PROGRAM-Öğretim Üyesi'!H49,") - ",'PROGRAM-SINIF'!H49))</f>
        <v/>
      </c>
      <c r="I49" s="352" t="str">
        <f>IF(ISBLANK('PROGRAM-DERS'!I52),"",CONCATENATE('PROGRAM-DERS'!I52," (",'PROGRAM-Öğretim Üyesi'!I49,") - ",'PROGRAM-SINIF'!I49))</f>
        <v/>
      </c>
      <c r="J49" s="156" t="str">
        <f>IF(ISBLANK('PROGRAM-DERS'!J52),"",CONCATENATE('PROGRAM-DERS'!J52," (",'PROGRAM-Öğretim Üyesi'!J49,") - ",'PROGRAM-SINIF'!J49))</f>
        <v/>
      </c>
      <c r="K49" s="351" t="str">
        <f>IF(ISBLANK('PROGRAM-DERS'!K52),"",CONCATENATE('PROGRAM-DERS'!K52," (",'PROGRAM-Öğretim Üyesi'!K49,") - ",'PROGRAM-SINIF'!K49))</f>
        <v>Biçimsel Diller ve Soyut Makineler - C (1109) () - İnternet</v>
      </c>
      <c r="L49" s="351" t="str">
        <f>IF(ISBLANK('PROGRAM-DERS'!L52),"",CONCATENATE('PROGRAM-DERS'!L52," (",'PROGRAM-Öğretim Üyesi'!L49,") - ",'PROGRAM-SINIF'!L49))</f>
        <v/>
      </c>
      <c r="M49" s="351" t="str">
        <f>IF(ISBLANK('PROGRAM-DERS'!M52),"",CONCATENATE('PROGRAM-DERS'!M52," (",'PROGRAM-Öğretim Üyesi'!M49,") - ",'PROGRAM-SINIF'!M49))</f>
        <v/>
      </c>
      <c r="N49" s="351" t="str">
        <f>IF(ISBLANK('PROGRAM-DERS'!N52),"",CONCATENATE('PROGRAM-DERS'!N52," (",'PROGRAM-Öğretim Üyesi'!N49,") - ",'PROGRAM-SINIF'!N49))</f>
        <v/>
      </c>
      <c r="O49" s="351" t="str">
        <f>IF(ISBLANK('PROGRAM-DERS'!O52),"",CONCATENATE('PROGRAM-DERS'!O52," (",'PROGRAM-Öğretim Üyesi'!O49,") - ",'PROGRAM-SINIF'!O49))</f>
        <v/>
      </c>
      <c r="P49" s="351" t="str">
        <f>IF(ISBLANK('PROGRAM-DERS'!P52),"",CONCATENATE('PROGRAM-DERS'!P52," (",'PROGRAM-Öğretim Üyesi'!P49,") - ",'PROGRAM-SINIF'!P49))</f>
        <v xml:space="preserve">  () - İnternet</v>
      </c>
      <c r="Q49" s="351" t="str">
        <f>IF(ISBLANK('PROGRAM-DERS'!Q52),"",CONCATENATE('PROGRAM-DERS'!Q52," (",'PROGRAM-Öğretim Üyesi'!Q49,") - ",'PROGRAM-SINIF'!Q49))</f>
        <v/>
      </c>
      <c r="R49" s="351" t="str">
        <f>IF(ISBLANK('PROGRAM-DERS'!S52),"",CONCATENATE('PROGRAM-DERS'!S52," (",'PROGRAM-Öğretim Üyesi'!R49,") - ",'PROGRAM-SINIF'!R49))</f>
        <v/>
      </c>
      <c r="S49" s="351" t="str">
        <f>IF(ISBLANK('PROGRAM-DERS'!T52),"",CONCATENATE('PROGRAM-DERS'!T52," (",'PROGRAM-Öğretim Üyesi'!S49,") - ",'PROGRAM-SINIF'!S49))</f>
        <v/>
      </c>
      <c r="T49" s="351" t="str">
        <f>IF(ISBLANK('PROGRAM-DERS'!U52),"",CONCATENATE('PROGRAM-DERS'!U52," (",'PROGRAM-Öğretim Üyesi'!T49,") - ",'PROGRAM-SINIF'!T49))</f>
        <v/>
      </c>
      <c r="U49" s="163">
        <f>21-ROUNDUP(IFERROR(FIND("nline",#REF!),0)/100,0)-ROUNDUP(IFERROR(FIND("nline",#REF!),0)/100,0)-ROUNDUP(IFERROR(FIND("nline",#REF!),0)/100,0)-ROUNDUP(IFERROR(FIND("nline",#REF!),0)/100,0)-ROUNDUP(IFERROR(FIND("uzmanlık",Q49),0)/100,0)-COUNTBLANK(C49:R49)-COUNTIF(C49:R49,"Türk Dili")-COUNTIF(C49:R49,"Atatürk İlk. Ve İnk. Tar.")-COUNTIF(C49:R49,"Staj 1")-COUNTIF(C49:R49,"Staj 2")-COUNTIF(C49:R49,"Bilg. Müh. Tasarımı")-COUNTIF(C49:R49,"Fizik I - Lab")</f>
        <v>11</v>
      </c>
      <c r="V49" s="23"/>
    </row>
    <row r="50" spans="1:22" s="54" customFormat="1" x14ac:dyDescent="0.25">
      <c r="A50" s="807"/>
      <c r="B50" s="164">
        <v>0.875</v>
      </c>
      <c r="C50" s="350" t="str">
        <f>IF(ISBLANK('PROGRAM-DERS'!C53),"",CONCATENATE('PROGRAM-DERS'!C53," (",'PROGRAM-Öğretim Üyesi'!C50,") - ",'PROGRAM-SINIF'!C50))</f>
        <v/>
      </c>
      <c r="D50" s="350" t="str">
        <f>IF(ISBLANK('PROGRAM-DERS'!D53),"",CONCATENATE('PROGRAM-DERS'!D53," (",'PROGRAM-Öğretim Üyesi'!D50,") - ",'PROGRAM-SINIF'!D50))</f>
        <v/>
      </c>
      <c r="E50" s="85" t="str">
        <f>IF(ISBLANK('PROGRAM-DERS'!E53),"",CONCATENATE('PROGRAM-DERS'!E53," (",'PROGRAM-Öğretim Üyesi'!E50,") - ",'PROGRAM-SINIF'!E50))</f>
        <v/>
      </c>
      <c r="F50" s="351" t="str">
        <f>IF(ISBLANK('PROGRAM-DERS'!F53),"",CONCATENATE('PROGRAM-DERS'!F53," (",'PROGRAM-Öğretim Üyesi'!F50,") - ",'PROGRAM-SINIF'!F50))</f>
        <v/>
      </c>
      <c r="G50" s="350" t="str">
        <f>IF(ISBLANK('PROGRAM-DERS'!G53),"",CONCATENATE('PROGRAM-DERS'!G53," (",'PROGRAM-Öğretim Üyesi'!G50,") - ",'PROGRAM-SINIF'!G50))</f>
        <v/>
      </c>
      <c r="H50" s="350" t="str">
        <f>IF(ISBLANK('PROGRAM-DERS'!H53),"",CONCATENATE('PROGRAM-DERS'!H53," (",'PROGRAM-Öğretim Üyesi'!H50,") - ",'PROGRAM-SINIF'!H50))</f>
        <v/>
      </c>
      <c r="I50" s="352" t="str">
        <f>IF(ISBLANK('PROGRAM-DERS'!I53),"",CONCATENATE('PROGRAM-DERS'!I53," (",'PROGRAM-Öğretim Üyesi'!I50,") - ",'PROGRAM-SINIF'!I50))</f>
        <v/>
      </c>
      <c r="J50" s="156" t="str">
        <f>IF(ISBLANK('PROGRAM-DERS'!J53),"",CONCATENATE('PROGRAM-DERS'!J53," (",'PROGRAM-Öğretim Üyesi'!J50,") - ",'PROGRAM-SINIF'!J50))</f>
        <v/>
      </c>
      <c r="K50" s="351" t="str">
        <f>IF(ISBLANK('PROGRAM-DERS'!K53),"",CONCATENATE('PROGRAM-DERS'!K53," (",'PROGRAM-Öğretim Üyesi'!K50,") - ",'PROGRAM-SINIF'!K50))</f>
        <v>Biçimsel Diller ve Soyut Makineler - C (1109) () - İnternet</v>
      </c>
      <c r="L50" s="351" t="str">
        <f>IF(ISBLANK('PROGRAM-DERS'!L53),"",CONCATENATE('PROGRAM-DERS'!L53," (",'PROGRAM-Öğretim Üyesi'!L50,") - ",'PROGRAM-SINIF'!L50))</f>
        <v/>
      </c>
      <c r="M50" s="351" t="str">
        <f>IF(ISBLANK('PROGRAM-DERS'!M53),"",CONCATENATE('PROGRAM-DERS'!M53," (",'PROGRAM-Öğretim Üyesi'!M50,") - ",'PROGRAM-SINIF'!M50))</f>
        <v/>
      </c>
      <c r="N50" s="351" t="str">
        <f>IF(ISBLANK('PROGRAM-DERS'!N53),"",CONCATENATE('PROGRAM-DERS'!N53," (",'PROGRAM-Öğretim Üyesi'!N50,") - ",'PROGRAM-SINIF'!N50))</f>
        <v/>
      </c>
      <c r="O50" s="351" t="str">
        <f>IF(ISBLANK('PROGRAM-DERS'!O53),"",CONCATENATE('PROGRAM-DERS'!O53," (",'PROGRAM-Öğretim Üyesi'!O50,") - ",'PROGRAM-SINIF'!O50))</f>
        <v/>
      </c>
      <c r="P50" s="351" t="str">
        <f>IF(ISBLANK('PROGRAM-DERS'!P53),"",CONCATENATE('PROGRAM-DERS'!P53," (",'PROGRAM-Öğretim Üyesi'!P50,") - ",'PROGRAM-SINIF'!P50))</f>
        <v xml:space="preserve">  () - İnternet</v>
      </c>
      <c r="Q50" s="351" t="str">
        <f>IF(ISBLANK('PROGRAM-DERS'!Q53),"",CONCATENATE('PROGRAM-DERS'!Q53," (",'PROGRAM-Öğretim Üyesi'!Q50,") - ",'PROGRAM-SINIF'!Q50))</f>
        <v/>
      </c>
      <c r="R50" s="351" t="str">
        <f>IF(ISBLANK('PROGRAM-DERS'!S53),"",CONCATENATE('PROGRAM-DERS'!S53," (",'PROGRAM-Öğretim Üyesi'!R50,") - ",'PROGRAM-SINIF'!R50))</f>
        <v/>
      </c>
      <c r="S50" s="351" t="str">
        <f>IF(ISBLANK('PROGRAM-DERS'!T53),"",CONCATENATE('PROGRAM-DERS'!T53," (",'PROGRAM-Öğretim Üyesi'!S50,") - ",'PROGRAM-SINIF'!S50))</f>
        <v/>
      </c>
      <c r="T50" s="351" t="str">
        <f>IF(ISBLANK('PROGRAM-DERS'!U53),"",CONCATENATE('PROGRAM-DERS'!U53," (",'PROGRAM-Öğretim Üyesi'!T50,") - ",'PROGRAM-SINIF'!T50))</f>
        <v/>
      </c>
      <c r="U50" s="163">
        <f>21-ROUNDUP(IFERROR(FIND("nline",#REF!),0)/100,0)-ROUNDUP(IFERROR(FIND("nline",#REF!),0)/100,0)-ROUNDUP(IFERROR(FIND("nline",#REF!),0)/100,0)-ROUNDUP(IFERROR(FIND("nline",#REF!),0)/100,0)-ROUNDUP(IFERROR(FIND("uzmanlık",Q50),0)/100,0)-COUNTBLANK(C50:R50)-COUNTIF(C50:R50,"Türk Dili")-COUNTIF(C50:R50,"Atatürk İlk. Ve İnk. Tar.")-COUNTIF(C50:R50,"Staj 1")-COUNTIF(C50:R50,"Staj 2")-COUNTIF(C50:R50,"Bilg. Müh. Tasarımı")-COUNTIF(C50:R50,"Fizik I - Lab")</f>
        <v>7</v>
      </c>
      <c r="V50" s="23"/>
    </row>
    <row r="51" spans="1:22" s="54" customFormat="1" x14ac:dyDescent="0.25">
      <c r="A51" s="807"/>
      <c r="B51" s="165">
        <v>0.91666666666666663</v>
      </c>
      <c r="C51" s="350" t="str">
        <f>IF(ISBLANK('PROGRAM-DERS'!C54),"",CONCATENATE('PROGRAM-DERS'!C54," (",'PROGRAM-Öğretim Üyesi'!C51,") - ",'PROGRAM-SINIF'!C51))</f>
        <v>TÜRK DİLİ (Türk Dili Bölümü) - İnternet</v>
      </c>
      <c r="D51" s="350" t="str">
        <f>IF(ISBLANK('PROGRAM-DERS'!D54),"",CONCATENATE('PROGRAM-DERS'!D54," (",'PROGRAM-Öğretim Üyesi'!D51,") - ",'PROGRAM-SINIF'!D51))</f>
        <v/>
      </c>
      <c r="E51" s="85" t="str">
        <f>IF(ISBLANK('PROGRAM-DERS'!E54),"",CONCATENATE('PROGRAM-DERS'!E54," (",'PROGRAM-Öğretim Üyesi'!E51,") - ",'PROGRAM-SINIF'!E51))</f>
        <v/>
      </c>
      <c r="F51" s="351" t="str">
        <f>IF(ISBLANK('PROGRAM-DERS'!F54),"",CONCATENATE('PROGRAM-DERS'!F54," (",'PROGRAM-Öğretim Üyesi'!F51,") - ",'PROGRAM-SINIF'!F51))</f>
        <v/>
      </c>
      <c r="G51" s="350" t="str">
        <f>IF(ISBLANK('PROGRAM-DERS'!G54),"",CONCATENATE('PROGRAM-DERS'!G54," (",'PROGRAM-Öğretim Üyesi'!G51,") - ",'PROGRAM-SINIF'!G51))</f>
        <v/>
      </c>
      <c r="H51" s="350" t="str">
        <f>IF(ISBLANK('PROGRAM-DERS'!H54),"",CONCATENATE('PROGRAM-DERS'!H54," (",'PROGRAM-Öğretim Üyesi'!H51,") - ",'PROGRAM-SINIF'!H51))</f>
        <v/>
      </c>
      <c r="I51" s="352" t="str">
        <f>IF(ISBLANK('PROGRAM-DERS'!I54),"",CONCATENATE('PROGRAM-DERS'!I54," (",'PROGRAM-Öğretim Üyesi'!I51,") - ",'PROGRAM-SINIF'!I51))</f>
        <v/>
      </c>
      <c r="J51" s="156" t="str">
        <f>IF(ISBLANK('PROGRAM-DERS'!J54),"",CONCATENATE('PROGRAM-DERS'!J54," (",'PROGRAM-Öğretim Üyesi'!J51,") - ",'PROGRAM-SINIF'!J51))</f>
        <v/>
      </c>
      <c r="K51" s="351" t="str">
        <f>IF(ISBLANK('PROGRAM-DERS'!K54),"",CONCATENATE('PROGRAM-DERS'!K54," (",'PROGRAM-Öğretim Üyesi'!K51,") - ",'PROGRAM-SINIF'!K51))</f>
        <v>NEJAT YUMUŞAK () - İnternet</v>
      </c>
      <c r="L51" s="351" t="str">
        <f>IF(ISBLANK('PROGRAM-DERS'!L54),"",CONCATENATE('PROGRAM-DERS'!L54," (",'PROGRAM-Öğretim Üyesi'!L51,") - ",'PROGRAM-SINIF'!L51))</f>
        <v/>
      </c>
      <c r="M51" s="351" t="str">
        <f>IF(ISBLANK('PROGRAM-DERS'!M54),"",CONCATENATE('PROGRAM-DERS'!M54," (",'PROGRAM-Öğretim Üyesi'!M51,") - ",'PROGRAM-SINIF'!M51))</f>
        <v/>
      </c>
      <c r="N51" s="351" t="str">
        <f>IF(ISBLANK('PROGRAM-DERS'!N54),"",CONCATENATE('PROGRAM-DERS'!N54," (",'PROGRAM-Öğretim Üyesi'!N51,") - ",'PROGRAM-SINIF'!N51))</f>
        <v/>
      </c>
      <c r="O51" s="351" t="str">
        <f>IF(ISBLANK('PROGRAM-DERS'!O54),"",CONCATENATE('PROGRAM-DERS'!O54," (",'PROGRAM-Öğretim Üyesi'!O51,") - ",'PROGRAM-SINIF'!O51))</f>
        <v xml:space="preserve">  () - İnternet</v>
      </c>
      <c r="P51" s="351" t="str">
        <f>IF(ISBLANK('PROGRAM-DERS'!P54),"",CONCATENATE('PROGRAM-DERS'!P54," (",'PROGRAM-Öğretim Üyesi'!P51,") - ",'PROGRAM-SINIF'!P51))</f>
        <v/>
      </c>
      <c r="Q51" s="351" t="str">
        <f>IF(ISBLANK('PROGRAM-DERS'!Q54),"",CONCATENATE('PROGRAM-DERS'!Q54," (",'PROGRAM-Öğretim Üyesi'!Q51,") - ",'PROGRAM-SINIF'!Q51))</f>
        <v/>
      </c>
      <c r="R51" s="351" t="str">
        <f>IF(ISBLANK('PROGRAM-DERS'!S54),"",CONCATENATE('PROGRAM-DERS'!S54," (",'PROGRAM-Öğretim Üyesi'!R51,") - ",'PROGRAM-SINIF'!R51))</f>
        <v/>
      </c>
      <c r="S51" s="351" t="str">
        <f>IF(ISBLANK('PROGRAM-DERS'!T54),"",CONCATENATE('PROGRAM-DERS'!T54," (",'PROGRAM-Öğretim Üyesi'!S51,") - ",'PROGRAM-SINIF'!S51))</f>
        <v/>
      </c>
      <c r="T51" s="351" t="str">
        <f>IF(ISBLANK('PROGRAM-DERS'!U54),"",CONCATENATE('PROGRAM-DERS'!U54," (",'PROGRAM-Öğretim Üyesi'!T51,") - ",'PROGRAM-SINIF'!T51))</f>
        <v/>
      </c>
      <c r="U51" s="163">
        <f>21-ROUNDUP(IFERROR(FIND("nline",#REF!),0)/100,0)-ROUNDUP(IFERROR(FIND("nline",#REF!),0)/100,0)-ROUNDUP(IFERROR(FIND("nline",#REF!),0)/100,0)-ROUNDUP(IFERROR(FIND("nline",#REF!),0)/100,0)-ROUNDUP(IFERROR(FIND("uzmanlık",Q51),0)/100,0)-COUNTBLANK(C51:R51)-COUNTIF(C51:R51,"Türk Dili")-COUNTIF(C51:R51,"Atatürk İlk. Ve İnk. Tar.")-COUNTIF(C51:R51,"Staj 1")-COUNTIF(C51:R51,"Staj 2")-COUNTIF(C51:R51,"Bilg. Müh. Tasarımı")-COUNTIF(C51:R51,"Fizik I - Lab")</f>
        <v>8</v>
      </c>
      <c r="V51" s="23"/>
    </row>
    <row r="52" spans="1:22" s="54" customFormat="1" ht="16.5" thickBot="1" x14ac:dyDescent="0.3">
      <c r="A52" s="808"/>
      <c r="B52" s="166">
        <v>0.95833333333333337</v>
      </c>
      <c r="C52" s="245" t="str">
        <f>IF(ISBLANK('PROGRAM-DERS'!C55),"",CONCATENATE('PROGRAM-DERS'!C55," (",'PROGRAM-Öğretim Üyesi'!C52,") - ",'PROGRAM-SINIF'!C52))</f>
        <v>TÜRK DİLİ (Türk Dili Bölümü) - İnternet</v>
      </c>
      <c r="D52" s="245" t="str">
        <f>IF(ISBLANK('PROGRAM-DERS'!D55),"",CONCATENATE('PROGRAM-DERS'!D55," (",'PROGRAM-Öğretim Üyesi'!D52,") - ",'PROGRAM-SINIF'!D52))</f>
        <v/>
      </c>
      <c r="E52" s="366" t="str">
        <f>IF(ISBLANK('PROGRAM-DERS'!E55),"",CONCATENATE('PROGRAM-DERS'!E55," (",'PROGRAM-Öğretim Üyesi'!E52,") - ",'PROGRAM-SINIF'!E52))</f>
        <v/>
      </c>
      <c r="F52" s="362" t="str">
        <f>IF(ISBLANK('PROGRAM-DERS'!F55),"",CONCATENATE('PROGRAM-DERS'!F55," (",'PROGRAM-Öğretim Üyesi'!F52,") - ",'PROGRAM-SINIF'!F52))</f>
        <v/>
      </c>
      <c r="G52" s="245" t="str">
        <f>IF(ISBLANK('PROGRAM-DERS'!G55),"",CONCATENATE('PROGRAM-DERS'!G55," (",'PROGRAM-Öğretim Üyesi'!G52,") - ",'PROGRAM-SINIF'!G52))</f>
        <v/>
      </c>
      <c r="H52" s="245" t="str">
        <f>IF(ISBLANK('PROGRAM-DERS'!H55),"",CONCATENATE('PROGRAM-DERS'!H55," (",'PROGRAM-Öğretim Üyesi'!H52,") - ",'PROGRAM-SINIF'!H52))</f>
        <v/>
      </c>
      <c r="I52" s="363" t="str">
        <f>IF(ISBLANK('PROGRAM-DERS'!I55),"",CONCATENATE('PROGRAM-DERS'!I55," (",'PROGRAM-Öğretim Üyesi'!I52,") - ",'PROGRAM-SINIF'!I52))</f>
        <v/>
      </c>
      <c r="J52" s="156" t="str">
        <f>IF(ISBLANK('PROGRAM-DERS'!J55),"",CONCATENATE('PROGRAM-DERS'!J55," (",'PROGRAM-Öğretim Üyesi'!J52,") - ",'PROGRAM-SINIF'!J52))</f>
        <v/>
      </c>
      <c r="K52" s="351" t="str">
        <f>IF(ISBLANK('PROGRAM-DERS'!K55),"",CONCATENATE('PROGRAM-DERS'!K55," (",'PROGRAM-Öğretim Üyesi'!K52,") - ",'PROGRAM-SINIF'!K52))</f>
        <v>Staj 1 () - İnternet</v>
      </c>
      <c r="L52" s="351" t="str">
        <f>IF(ISBLANK('PROGRAM-DERS'!L55),"",CONCATENATE('PROGRAM-DERS'!L55," (",'PROGRAM-Öğretim Üyesi'!L52,") - ",'PROGRAM-SINIF'!L52))</f>
        <v/>
      </c>
      <c r="M52" s="351" t="str">
        <f>IF(ISBLANK('PROGRAM-DERS'!M55),"",CONCATENATE('PROGRAM-DERS'!M55," (",'PROGRAM-Öğretim Üyesi'!M52,") - ",'PROGRAM-SINIF'!M52))</f>
        <v/>
      </c>
      <c r="N52" s="351" t="str">
        <f>IF(ISBLANK('PROGRAM-DERS'!N55),"",CONCATENATE('PROGRAM-DERS'!N55," (",'PROGRAM-Öğretim Üyesi'!N52,") - ",'PROGRAM-SINIF'!N52))</f>
        <v/>
      </c>
      <c r="O52" s="351" t="str">
        <f>IF(ISBLANK('PROGRAM-DERS'!O55),"",CONCATENATE('PROGRAM-DERS'!O55," (",'PROGRAM-Öğretim Üyesi'!O52,") - ",'PROGRAM-SINIF'!O52))</f>
        <v/>
      </c>
      <c r="P52" s="351" t="str">
        <f>IF(ISBLANK('PROGRAM-DERS'!P55),"",CONCATENATE('PROGRAM-DERS'!P55," (",'PROGRAM-Öğretim Üyesi'!P52,") - ",'PROGRAM-SINIF'!P52))</f>
        <v/>
      </c>
      <c r="Q52" s="351" t="str">
        <f>IF(ISBLANK('PROGRAM-DERS'!Q55),"",CONCATENATE('PROGRAM-DERS'!Q55," (",'PROGRAM-Öğretim Üyesi'!Q52,") - ",'PROGRAM-SINIF'!Q52))</f>
        <v/>
      </c>
      <c r="R52" s="351" t="str">
        <f>IF(ISBLANK('PROGRAM-DERS'!S55),"",CONCATENATE('PROGRAM-DERS'!S55," (",'PROGRAM-Öğretim Üyesi'!R52,") - ",'PROGRAM-SINIF'!R52))</f>
        <v/>
      </c>
      <c r="S52" s="351" t="str">
        <f>IF(ISBLANK('PROGRAM-DERS'!T55),"",CONCATENATE('PROGRAM-DERS'!T55," (",'PROGRAM-Öğretim Üyesi'!S52,") - ",'PROGRAM-SINIF'!S52))</f>
        <v/>
      </c>
      <c r="T52" s="351" t="str">
        <f>IF(ISBLANK('PROGRAM-DERS'!U55),"",CONCATENATE('PROGRAM-DERS'!U55," (",'PROGRAM-Öğretim Üyesi'!T52,") - ",'PROGRAM-SINIF'!T52))</f>
        <v/>
      </c>
      <c r="U52" s="163">
        <f>21-ROUNDUP(IFERROR(FIND("nline",#REF!),0)/100,0)-ROUNDUP(IFERROR(FIND("nline",#REF!),0)/100,0)-ROUNDUP(IFERROR(FIND("nline",#REF!),0)/100,0)-ROUNDUP(IFERROR(FIND("nline",#REF!),0)/100,0)-ROUNDUP(IFERROR(FIND("uzmanlık",Q52),0)/100,0)-COUNTBLANK(C52:R52)-COUNTIF(C52:R52,"Türk Dili")-COUNTIF(C52:R52,"Atatürk İlk. Ve İnk. Tar.")-COUNTIF(C52:R52,"Staj 1")-COUNTIF(C52:R52,"Staj 2")-COUNTIF(C52:R52,"Bilg. Müh. Tasarımı")-COUNTIF(C52:R52,"Fizik I - Lab")</f>
        <v>7</v>
      </c>
      <c r="V52" s="23"/>
    </row>
    <row r="53" spans="1:22" ht="15.75" customHeight="1" x14ac:dyDescent="0.25">
      <c r="A53" s="806" t="s">
        <v>3</v>
      </c>
      <c r="B53" s="155">
        <v>0.29166666666666669</v>
      </c>
      <c r="C53" s="233" t="str">
        <f>IF(ISBLANK('PROGRAM-DERS'!C56),"",CONCATENATE('PROGRAM-DERS'!C56," (",'PROGRAM-Öğretim Üyesi'!C53,") - ",'PROGRAM-SINIF'!C53))</f>
        <v>TÜRK DİLİ (Türk Dili Bölümü) - İnternet</v>
      </c>
      <c r="D53" s="234" t="str">
        <f>IF(ISBLANK('PROGRAM-DERS'!D56),"",CONCATENATE('PROGRAM-DERS'!D56," (",'PROGRAM-Öğretim Üyesi'!D53,") - ",'PROGRAM-SINIF'!D53))</f>
        <v/>
      </c>
      <c r="E53" s="242" t="str">
        <f>IF(ISBLANK('PROGRAM-DERS'!E56),"",CONCATENATE('PROGRAM-DERS'!E56," (",'PROGRAM-Öğretim Üyesi'!E53,") - ",'PROGRAM-SINIF'!E53))</f>
        <v/>
      </c>
      <c r="F53" s="233" t="str">
        <f>IF(ISBLANK('PROGRAM-DERS'!F56),"",CONCATENATE('PROGRAM-DERS'!F56," (",'PROGRAM-Öğretim Üyesi'!F53,") - ",'PROGRAM-SINIF'!F53))</f>
        <v/>
      </c>
      <c r="G53" s="234" t="str">
        <f>IF(ISBLANK('PROGRAM-DERS'!G56),"",CONCATENATE('PROGRAM-DERS'!G56," (",'PROGRAM-Öğretim Üyesi'!G53,") - ",'PROGRAM-SINIF'!G53))</f>
        <v/>
      </c>
      <c r="H53" s="234" t="str">
        <f>IF(ISBLANK('PROGRAM-DERS'!H56),"",CONCATENATE('PROGRAM-DERS'!H56," (",'PROGRAM-Öğretim Üyesi'!H53,") - ",'PROGRAM-SINIF'!H53))</f>
        <v/>
      </c>
      <c r="I53" s="27" t="str">
        <f>IF(ISBLANK('PROGRAM-DERS'!I56),"",CONCATENATE('PROGRAM-DERS'!I56," (",'PROGRAM-Öğretim Üyesi'!I53,") - ",'PROGRAM-SINIF'!I53))</f>
        <v/>
      </c>
      <c r="J53" s="156" t="str">
        <f>IF(ISBLANK('PROGRAM-DERS'!J56),"",CONCATENATE('PROGRAM-DERS'!J56," (",'PROGRAM-Öğretim Üyesi'!J53,") - ",'PROGRAM-SINIF'!J53))</f>
        <v/>
      </c>
      <c r="K53" s="351" t="str">
        <f>IF(ISBLANK('PROGRAM-DERS'!K56),"",CONCATENATE('PROGRAM-DERS'!K56," (",'PROGRAM-Öğretim Üyesi'!K53,") - ",'PROGRAM-SINIF'!K53))</f>
        <v/>
      </c>
      <c r="L53" s="351" t="str">
        <f>IF(ISBLANK('PROGRAM-DERS'!L56),"",CONCATENATE('PROGRAM-DERS'!L56," (",'PROGRAM-Öğretim Üyesi'!L53,") - ",'PROGRAM-SINIF'!L53))</f>
        <v/>
      </c>
      <c r="M53" s="351" t="str">
        <f>IF(ISBLANK('PROGRAM-DERS'!M56),"",CONCATENATE('PROGRAM-DERS'!M56," (",'PROGRAM-Öğretim Üyesi'!M53,") - ",'PROGRAM-SINIF'!M53))</f>
        <v/>
      </c>
      <c r="N53" s="351" t="str">
        <f>IF(ISBLANK('PROGRAM-DERS'!N56),"",CONCATENATE('PROGRAM-DERS'!N56," (",'PROGRAM-Öğretim Üyesi'!N53,") - ",'PROGRAM-SINIF'!N53))</f>
        <v/>
      </c>
      <c r="O53" s="351" t="str">
        <f>IF(ISBLANK('PROGRAM-DERS'!O56),"",CONCATENATE('PROGRAM-DERS'!O56," (",'PROGRAM-Öğretim Üyesi'!O53,") - ",'PROGRAM-SINIF'!O53))</f>
        <v/>
      </c>
      <c r="P53" s="351" t="str">
        <f>IF(ISBLANK('PROGRAM-DERS'!P56),"",CONCATENATE('PROGRAM-DERS'!P56," (",'PROGRAM-Öğretim Üyesi'!P53,") - ",'PROGRAM-SINIF'!P53))</f>
        <v/>
      </c>
      <c r="Q53" s="351" t="str">
        <f>IF(ISBLANK('PROGRAM-DERS'!Q56),"",CONCATENATE('PROGRAM-DERS'!Q56," (",'PROGRAM-Öğretim Üyesi'!Q53,") - ",'PROGRAM-SINIF'!Q53))</f>
        <v/>
      </c>
      <c r="R53" s="351" t="str">
        <f>IF(ISBLANK('PROGRAM-DERS'!S56),"",CONCATENATE('PROGRAM-DERS'!S56," (",'PROGRAM-Öğretim Üyesi'!R53,") - ",'PROGRAM-SINIF'!R53))</f>
        <v/>
      </c>
      <c r="S53" s="351" t="str">
        <f>IF(ISBLANK('PROGRAM-DERS'!T56),"",CONCATENATE('PROGRAM-DERS'!T56," (",'PROGRAM-Öğretim Üyesi'!S53,") - ",'PROGRAM-SINIF'!S53))</f>
        <v/>
      </c>
      <c r="T53" s="351" t="str">
        <f>IF(ISBLANK('PROGRAM-DERS'!U56),"",CONCATENATE('PROGRAM-DERS'!U56," (",'PROGRAM-Öğretim Üyesi'!T53,") - ",'PROGRAM-SINIF'!T53))</f>
        <v/>
      </c>
      <c r="U53" s="163">
        <f>21-ROUNDUP(IFERROR(FIND("nline",#REF!),0)/100,0)-ROUNDUP(IFERROR(FIND("nline",#REF!),0)/100,0)-ROUNDUP(IFERROR(FIND("nline",#REF!),0)/100,0)-ROUNDUP(IFERROR(FIND("nline",#REF!),0)/100,0)-ROUNDUP(IFERROR(FIND("uzmanlık",Q53),0)/100,0)-COUNTBLANK(C53:R53)-COUNTIF(C53:R53,"Türk Dili")-COUNTIF(C53:R53,"Atatürk İlk. Ve İnk. Tar.")-COUNTIF(C53:R53,"Staj 1")-COUNTIF(C53:R53,"Staj 2")-COUNTIF(C53:R53,"Bilg. Müh. Tasarımı")-COUNTIF(C53:R53,"Fizik I - Lab")</f>
        <v>6</v>
      </c>
    </row>
    <row r="54" spans="1:22" x14ac:dyDescent="0.25">
      <c r="A54" s="807"/>
      <c r="B54" s="152">
        <v>0.33333333333333331</v>
      </c>
      <c r="C54" s="351" t="str">
        <f>IF(ISBLANK('PROGRAM-DERS'!C58),"",CONCATENATE('PROGRAM-DERS'!C58," (",'PROGRAM-Öğretim Üyesi'!C54,") - ",'PROGRAM-SINIF'!C54))</f>
        <v/>
      </c>
      <c r="D54" s="350" t="str">
        <f>IF(ISBLANK('PROGRAM-DERS'!D58),"",CONCATENATE('PROGRAM-DERS'!D58," (",'PROGRAM-Öğretim Üyesi'!D54,") - ",'PROGRAM-SINIF'!D54))</f>
        <v/>
      </c>
      <c r="E54" s="85" t="str">
        <f>IF(ISBLANK('PROGRAM-DERS'!E58),"",CONCATENATE('PROGRAM-DERS'!E58," (",'PROGRAM-Öğretim Üyesi'!E54,") - ",'PROGRAM-SINIF'!E54))</f>
        <v/>
      </c>
      <c r="F54" s="351" t="str">
        <f>IF(ISBLANK('PROGRAM-DERS'!F58),"",CONCATENATE('PROGRAM-DERS'!F58," (",'PROGRAM-Öğretim Üyesi'!F54,") - ",'PROGRAM-SINIF'!F54))</f>
        <v/>
      </c>
      <c r="G54" s="350" t="str">
        <f>IF(ISBLANK('PROGRAM-DERS'!G58),"",CONCATENATE('PROGRAM-DERS'!G58," (",'PROGRAM-Öğretim Üyesi'!G54,") - ",'PROGRAM-SINIF'!G54))</f>
        <v/>
      </c>
      <c r="H54" s="350" t="str">
        <f>IF(ISBLANK('PROGRAM-DERS'!H58),"",CONCATENATE('PROGRAM-DERS'!H58," (",'PROGRAM-Öğretim Üyesi'!H54,") - ",'PROGRAM-SINIF'!H54))</f>
        <v/>
      </c>
      <c r="I54" s="352" t="str">
        <f>IF(ISBLANK('PROGRAM-DERS'!I58),"",CONCATENATE('PROGRAM-DERS'!I58," (",'PROGRAM-Öğretim Üyesi'!I54,") - ",'PROGRAM-SINIF'!I54))</f>
        <v/>
      </c>
      <c r="J54" s="156" t="str">
        <f>IF(ISBLANK('PROGRAM-DERS'!J58),"",CONCATENATE('PROGRAM-DERS'!J58," (",'PROGRAM-Öğretim Üyesi'!J54,") - ",'PROGRAM-SINIF'!J54))</f>
        <v/>
      </c>
      <c r="K54" s="351" t="str">
        <f>IF(ISBLANK('PROGRAM-DERS'!K58),"",CONCATENATE('PROGRAM-DERS'!K58," (",'PROGRAM-Öğretim Üyesi'!K54,") - ",'PROGRAM-SINIF'!K54))</f>
        <v/>
      </c>
      <c r="L54" s="351" t="str">
        <f>IF(ISBLANK('PROGRAM-DERS'!L58),"",CONCATENATE('PROGRAM-DERS'!L58," (",'PROGRAM-Öğretim Üyesi'!L54,") - ",'PROGRAM-SINIF'!L54))</f>
        <v/>
      </c>
      <c r="M54" s="351" t="str">
        <f>IF(ISBLANK('PROGRAM-DERS'!M58),"",CONCATENATE('PROGRAM-DERS'!M58," (",'PROGRAM-Öğretim Üyesi'!M54,") - ",'PROGRAM-SINIF'!M54))</f>
        <v/>
      </c>
      <c r="N54" s="351" t="str">
        <f>IF(ISBLANK('PROGRAM-DERS'!N58),"",CONCATENATE('PROGRAM-DERS'!N58," (",'PROGRAM-Öğretim Üyesi'!N54,") - ",'PROGRAM-SINIF'!N54))</f>
        <v/>
      </c>
      <c r="O54" s="351" t="str">
        <f>IF(ISBLANK('PROGRAM-DERS'!O58),"",CONCATENATE('PROGRAM-DERS'!O58," (",'PROGRAM-Öğretim Üyesi'!O54,") - ",'PROGRAM-SINIF'!O54))</f>
        <v/>
      </c>
      <c r="P54" s="351" t="str">
        <f>IF(ISBLANK('PROGRAM-DERS'!P58),"",CONCATENATE('PROGRAM-DERS'!P58," (",'PROGRAM-Öğretim Üyesi'!P54,") - ",'PROGRAM-SINIF'!P54))</f>
        <v/>
      </c>
      <c r="Q54" s="351" t="str">
        <f>IF(ISBLANK('PROGRAM-DERS'!Q58),"",CONCATENATE('PROGRAM-DERS'!Q58," (",'PROGRAM-Öğretim Üyesi'!Q54,") - ",'PROGRAM-SINIF'!Q54))</f>
        <v/>
      </c>
      <c r="R54" s="351" t="str">
        <f>IF(ISBLANK('PROGRAM-DERS'!S58),"",CONCATENATE('PROGRAM-DERS'!S58," (",'PROGRAM-Öğretim Üyesi'!R54,") - ",'PROGRAM-SINIF'!R54))</f>
        <v/>
      </c>
      <c r="S54" s="351" t="str">
        <f>IF(ISBLANK('PROGRAM-DERS'!T58),"",CONCATENATE('PROGRAM-DERS'!T58," (",'PROGRAM-Öğretim Üyesi'!S54,") - ",'PROGRAM-SINIF'!S54))</f>
        <v/>
      </c>
      <c r="T54" s="351" t="str">
        <f>IF(ISBLANK('PROGRAM-DERS'!U58),"",CONCATENATE('PROGRAM-DERS'!U58," (",'PROGRAM-Öğretim Üyesi'!T54,") - ",'PROGRAM-SINIF'!T54))</f>
        <v/>
      </c>
      <c r="U54" s="163">
        <f>21-ROUNDUP(IFERROR(FIND("nline",#REF!),0)/100,0)-ROUNDUP(IFERROR(FIND("nline",#REF!),0)/100,0)-ROUNDUP(IFERROR(FIND("nline",#REF!),0)/100,0)-ROUNDUP(IFERROR(FIND("nline",#REF!),0)/100,0)-ROUNDUP(IFERROR(FIND("uzmanlık",Q54),0)/100,0)-COUNTBLANK(C54:R54)-COUNTIF(C54:R54,"Türk Dili")-COUNTIF(C54:R54,"Atatürk İlk. Ve İnk. Tar.")-COUNTIF(C54:R54,"Staj 1")-COUNTIF(C54:R54,"Staj 2")-COUNTIF(C54:R54,"Bilg. Müh. Tasarımı")-COUNTIF(C54:R54,"Fizik I - Lab")</f>
        <v>5</v>
      </c>
    </row>
    <row r="55" spans="1:22" x14ac:dyDescent="0.25">
      <c r="A55" s="807"/>
      <c r="B55" s="102">
        <v>0.375</v>
      </c>
      <c r="C55" s="351" t="str">
        <f>IF(ISBLANK('PROGRAM-DERS'!C59),"",CONCATENATE('PROGRAM-DERS'!C59," (",'PROGRAM-Öğretim Üyesi'!C55,") - ",'PROGRAM-SINIF'!C55))</f>
        <v>Matematik I - A (KM4) () - İnternet</v>
      </c>
      <c r="D55" s="350" t="str">
        <f>IF(ISBLANK('PROGRAM-DERS'!D59),"",CONCATENATE('PROGRAM-DERS'!D59," (",'PROGRAM-Öğretim Üyesi'!D55,") - ",'PROGRAM-SINIF'!D55))</f>
        <v>Matematik I - B (KM6) () - İnternet</v>
      </c>
      <c r="E55" s="85" t="str">
        <f>IF(ISBLANK('PROGRAM-DERS'!E59),"",CONCATENATE('PROGRAM-DERS'!E59," (",'PROGRAM-Öğretim Üyesi'!E55,") - ",'PROGRAM-SINIF'!E55))</f>
        <v>Matematik I - C (1102) () - İnternet</v>
      </c>
      <c r="F55" s="351" t="str">
        <f>IF(ISBLANK('PROGRAM-DERS'!F59),"",CONCATENATE('PROGRAM-DERS'!F59," (",'PROGRAM-Öğretim Üyesi'!F55,") - ",'PROGRAM-SINIF'!F55))</f>
        <v/>
      </c>
      <c r="G55" s="350" t="str">
        <f>IF(ISBLANK('PROGRAM-DERS'!G59),"",CONCATENATE('PROGRAM-DERS'!G59," (",'PROGRAM-Öğretim Üyesi'!G55,") - ",'PROGRAM-SINIF'!G55))</f>
        <v/>
      </c>
      <c r="H55" s="350" t="str">
        <f>IF(ISBLANK('PROGRAM-DERS'!H59),"",CONCATENATE('PROGRAM-DERS'!H59," (",'PROGRAM-Öğretim Üyesi'!H55,") - ",'PROGRAM-SINIF'!H55))</f>
        <v>Veritabanı Yönetim Sistemleri - B (1107) () - İnternet</v>
      </c>
      <c r="I55" s="352" t="str">
        <f>IF(ISBLANK('PROGRAM-DERS'!I59),"",CONCATENATE('PROGRAM-DERS'!I59," (",'PROGRAM-Öğretim Üyesi'!I55,") - ",'PROGRAM-SINIF'!I55))</f>
        <v/>
      </c>
      <c r="J55" s="156" t="str">
        <f>IF(ISBLANK('PROGRAM-DERS'!J59),"",CONCATENATE('PROGRAM-DERS'!J59," (",'PROGRAM-Öğretim Üyesi'!J55,") - ",'PROGRAM-SINIF'!J55))</f>
        <v/>
      </c>
      <c r="K55" s="351" t="str">
        <f>IF(ISBLANK('PROGRAM-DERS'!K59),"",CONCATENATE('PROGRAM-DERS'!K59," (",'PROGRAM-Öğretim Üyesi'!K55,") - ",'PROGRAM-SINIF'!K55))</f>
        <v>İşletim Sistemleri - A (1105) () - İnternet</v>
      </c>
      <c r="L55" s="351" t="str">
        <f>IF(ISBLANK('PROGRAM-DERS'!L59),"",CONCATENATE('PROGRAM-DERS'!L59," (",'PROGRAM-Öğretim Üyesi'!L55,") - ",'PROGRAM-SINIF'!L55))</f>
        <v>İşaretler ve Sistemler - B (1108) () - İnternet</v>
      </c>
      <c r="M55" s="351" t="str">
        <f>IF(ISBLANK('PROGRAM-DERS'!M59),"",CONCATENATE('PROGRAM-DERS'!M59," (",'PROGRAM-Öğretim Üyesi'!M55,") - ",'PROGRAM-SINIF'!M55))</f>
        <v>Veri İletişimi - C(1109) () - İnternet</v>
      </c>
      <c r="N55" s="351" t="str">
        <f>IF(ISBLANK('PROGRAM-DERS'!N59),"",CONCATENATE('PROGRAM-DERS'!N59," (",'PROGRAM-Öğretim Üyesi'!N55,") - ",'PROGRAM-SINIF'!N55))</f>
        <v/>
      </c>
      <c r="O55" s="351" t="str">
        <f>IF(ISBLANK('PROGRAM-DERS'!O59),"",CONCATENATE('PROGRAM-DERS'!O59," (",'PROGRAM-Öğretim Üyesi'!O55,") - ",'PROGRAM-SINIF'!O55))</f>
        <v>Bilgisayar Grafikleri (1202) () - İnternet</v>
      </c>
      <c r="P55" s="351" t="str">
        <f>IF(ISBLANK('PROGRAM-DERS'!P59),"",CONCATENATE('PROGRAM-DERS'!P59," (",'PROGRAM-Öğretim Üyesi'!P55,") - ",'PROGRAM-SINIF'!P55))</f>
        <v>Kriptolojiye Giriş (1201) () - İnternet</v>
      </c>
      <c r="Q55" s="351" t="str">
        <f>IF(ISBLANK('PROGRAM-DERS'!Q59),"",CONCATENATE('PROGRAM-DERS'!Q59," (",'PROGRAM-Öğretim Üyesi'!Q55,") - ",'PROGRAM-SINIF'!Q55))</f>
        <v>Tıbbi İstatistik ve Tıp Bilişimine Giriş K () - İnternet</v>
      </c>
      <c r="R55" s="351" t="str">
        <f>IF(ISBLANK('PROGRAM-DERS'!S59),"",CONCATENATE('PROGRAM-DERS'!S59," (",'PROGRAM-Öğretim Üyesi'!R55,") - ",'PROGRAM-SINIF'!R55))</f>
        <v/>
      </c>
      <c r="S55" s="351" t="str">
        <f>IF(ISBLANK('PROGRAM-DERS'!T59),"",CONCATENATE('PROGRAM-DERS'!T59," (",'PROGRAM-Öğretim Üyesi'!S55,") - ",'PROGRAM-SINIF'!S55))</f>
        <v xml:space="preserve">  () - İnternet</v>
      </c>
      <c r="T55" s="351" t="str">
        <f>IF(ISBLANK('PROGRAM-DERS'!U59),"",CONCATENATE('PROGRAM-DERS'!U59," (",'PROGRAM-Öğretim Üyesi'!T55,") - ",'PROGRAM-SINIF'!T55))</f>
        <v>Dijital Görüntü İşleme(1203) () - İnternet</v>
      </c>
      <c r="U55" s="304">
        <f>21-ROUNDUP(IFERROR(FIND("nline",#REF!),0)/100,0)-ROUNDUP(IFERROR(FIND("nline",#REF!),0)/100,0)-ROUNDUP(IFERROR(FIND("nline",#REF!),0)/100,0)-ROUNDUP(IFERROR(FIND("nline",#REF!),0)/100,0)-ROUNDUP(IFERROR(FIND("uzmanlık",Q55),0)/100,0)-COUNTBLANK(C55:R55)-COUNTIF(C55:R55,"Türk Dili")-COUNTIF(C55:R55,"Atatürk İlk. Ve İnk. Tar.")-COUNTIF(C55:R55,"Staj 1")-COUNTIF(C55:R55,"Staj 2")-COUNTIF(C55:R55,"Bilg. Müh. Tasarımı")-COUNTIF(C55:R55,"Fizik I - Lab")</f>
        <v>15</v>
      </c>
    </row>
    <row r="56" spans="1:22" x14ac:dyDescent="0.25">
      <c r="A56" s="807"/>
      <c r="B56" s="102">
        <v>0.41666666666666702</v>
      </c>
      <c r="C56" s="351" t="str">
        <f>IF(ISBLANK('PROGRAM-DERS'!C60),"",CONCATENATE('PROGRAM-DERS'!C60," (",'PROGRAM-Öğretim Üyesi'!C56,") - ",'PROGRAM-SINIF'!C56))</f>
        <v>Matematik I - A (KM4) () - İnternet</v>
      </c>
      <c r="D56" s="350" t="str">
        <f>IF(ISBLANK('PROGRAM-DERS'!D60),"",CONCATENATE('PROGRAM-DERS'!D60," (",'PROGRAM-Öğretim Üyesi'!D56,") - ",'PROGRAM-SINIF'!D56))</f>
        <v>Matematik I - B (KM6) () - İnternet</v>
      </c>
      <c r="E56" s="85" t="str">
        <f>IF(ISBLANK('PROGRAM-DERS'!E60),"",CONCATENATE('PROGRAM-DERS'!E60," (",'PROGRAM-Öğretim Üyesi'!E56,") - ",'PROGRAM-SINIF'!E56))</f>
        <v>Matematik I - C (1102) () - İnternet</v>
      </c>
      <c r="F56" s="351" t="str">
        <f>IF(ISBLANK('PROGRAM-DERS'!F60),"",CONCATENATE('PROGRAM-DERS'!F60," (",'PROGRAM-Öğretim Üyesi'!F56,") - ",'PROGRAM-SINIF'!F56))</f>
        <v/>
      </c>
      <c r="G56" s="350" t="str">
        <f>IF(ISBLANK('PROGRAM-DERS'!G60),"",CONCATENATE('PROGRAM-DERS'!G60," (",'PROGRAM-Öğretim Üyesi'!G56,") - ",'PROGRAM-SINIF'!G56))</f>
        <v/>
      </c>
      <c r="H56" s="350" t="str">
        <f>IF(ISBLANK('PROGRAM-DERS'!H60),"",CONCATENATE('PROGRAM-DERS'!H60," (",'PROGRAM-Öğretim Üyesi'!H56,") - ",'PROGRAM-SINIF'!H56))</f>
        <v>Veritabanı Yönetim Sistemleri - B (1107) () - İnternet</v>
      </c>
      <c r="I56" s="352" t="str">
        <f>IF(ISBLANK('PROGRAM-DERS'!I60),"",CONCATENATE('PROGRAM-DERS'!I60," (",'PROGRAM-Öğretim Üyesi'!I56,") - ",'PROGRAM-SINIF'!I56))</f>
        <v/>
      </c>
      <c r="J56" s="156" t="str">
        <f>IF(ISBLANK('PROGRAM-DERS'!J60),"",CONCATENATE('PROGRAM-DERS'!J60," (",'PROGRAM-Öğretim Üyesi'!J56,") - ",'PROGRAM-SINIF'!J56))</f>
        <v xml:space="preserve">  () - İnternet</v>
      </c>
      <c r="K56" s="351" t="str">
        <f>IF(ISBLANK('PROGRAM-DERS'!K60),"",CONCATENATE('PROGRAM-DERS'!K60," (",'PROGRAM-Öğretim Üyesi'!K56,") - ",'PROGRAM-SINIF'!K56))</f>
        <v>İşletim Sistemleri - A (1105) () - İnternet</v>
      </c>
      <c r="L56" s="351" t="str">
        <f>IF(ISBLANK('PROGRAM-DERS'!L60),"",CONCATENATE('PROGRAM-DERS'!L60," (",'PROGRAM-Öğretim Üyesi'!L56,") - ",'PROGRAM-SINIF'!L56))</f>
        <v>İşaretler ve Sistemler - B (1108) () - İnternet</v>
      </c>
      <c r="M56" s="351" t="str">
        <f>IF(ISBLANK('PROGRAM-DERS'!M60),"",CONCATENATE('PROGRAM-DERS'!M60," (",'PROGRAM-Öğretim Üyesi'!M56,") - ",'PROGRAM-SINIF'!M56))</f>
        <v>Veri İletişimi - C(1109) () - İnternet</v>
      </c>
      <c r="N56" s="351" t="str">
        <f>IF(ISBLANK('PROGRAM-DERS'!N60),"",CONCATENATE('PROGRAM-DERS'!N60," (",'PROGRAM-Öğretim Üyesi'!N56,") - ",'PROGRAM-SINIF'!N56))</f>
        <v/>
      </c>
      <c r="O56" s="351" t="str">
        <f>IF(ISBLANK('PROGRAM-DERS'!O60),"",CONCATENATE('PROGRAM-DERS'!O60," (",'PROGRAM-Öğretim Üyesi'!O56,") - ",'PROGRAM-SINIF'!O56))</f>
        <v>Bilgisayar Grafikleri (1202) () - İnternet</v>
      </c>
      <c r="P56" s="351" t="str">
        <f>IF(ISBLANK('PROGRAM-DERS'!P60),"",CONCATENATE('PROGRAM-DERS'!P60," (",'PROGRAM-Öğretim Üyesi'!P56,") - ",'PROGRAM-SINIF'!P56))</f>
        <v>Kriptolojiye Giriş (1201) () - İnternet</v>
      </c>
      <c r="Q56" s="351" t="str">
        <f>IF(ISBLANK('PROGRAM-DERS'!Q60),"",CONCATENATE('PROGRAM-DERS'!Q60," (",'PROGRAM-Öğretim Üyesi'!Q56,") - ",'PROGRAM-SINIF'!Q56))</f>
        <v>Tıbbi İstatistik ve Tıp Bilişimine Giriş K () - İnternet</v>
      </c>
      <c r="R56" s="351" t="str">
        <f>IF(ISBLANK('PROGRAM-DERS'!S60),"",CONCATENATE('PROGRAM-DERS'!S60," (",'PROGRAM-Öğretim Üyesi'!R56,") - ",'PROGRAM-SINIF'!R56))</f>
        <v/>
      </c>
      <c r="S56" s="351" t="str">
        <f>IF(ISBLANK('PROGRAM-DERS'!T60),"",CONCATENATE('PROGRAM-DERS'!T60," (",'PROGRAM-Öğretim Üyesi'!S56,") - ",'PROGRAM-SINIF'!S56))</f>
        <v xml:space="preserve">  () - İnternet</v>
      </c>
      <c r="T56" s="351" t="str">
        <f>IF(ISBLANK('PROGRAM-DERS'!U60),"",CONCATENATE('PROGRAM-DERS'!U60," (",'PROGRAM-Öğretim Üyesi'!T56,") - ",'PROGRAM-SINIF'!T56))</f>
        <v>Dijital Görüntü İşleme(1203) () - İnternet</v>
      </c>
      <c r="U56" s="304">
        <f>21-ROUNDUP(IFERROR(FIND("nline",#REF!),0)/100,0)-ROUNDUP(IFERROR(FIND("nline",#REF!),0)/100,0)-ROUNDUP(IFERROR(FIND("nline",#REF!),0)/100,0)-ROUNDUP(IFERROR(FIND("nline",#REF!),0)/100,0)-ROUNDUP(IFERROR(FIND("uzmanlık",Q56),0)/100,0)-COUNTBLANK(C56:R56)-COUNTIF(C56:R56,"Türk Dili")-COUNTIF(C56:R56,"Atatürk İlk. Ve İnk. Tar.")-COUNTIF(C56:R56,"Staj 1")-COUNTIF(C56:R56,"Staj 2")-COUNTIF(C56:R56,"Bilg. Müh. Tasarımı")-COUNTIF(C56:R56,"Fizik I - Lab")</f>
        <v>16</v>
      </c>
    </row>
    <row r="57" spans="1:22" x14ac:dyDescent="0.25">
      <c r="A57" s="807"/>
      <c r="B57" s="102">
        <v>0.45833333333333298</v>
      </c>
      <c r="C57" s="351" t="str">
        <f>IF(ISBLANK('PROGRAM-DERS'!C61),"",CONCATENATE('PROGRAM-DERS'!C61," (",'PROGRAM-Öğretim Üyesi'!C57,") - ",'PROGRAM-SINIF'!C57))</f>
        <v>Programlamaya Giriş - A (1202) () - İnternet</v>
      </c>
      <c r="D57" s="350" t="str">
        <f>IF(ISBLANK('PROGRAM-DERS'!D61),"",CONCATENATE('PROGRAM-DERS'!D61," (",'PROGRAM-Öğretim Üyesi'!D57,") - ",'PROGRAM-SINIF'!D57))</f>
        <v/>
      </c>
      <c r="E57" s="85" t="str">
        <f>IF(ISBLANK('PROGRAM-DERS'!E61),"",CONCATENATE('PROGRAM-DERS'!E61," (",'PROGRAM-Öğretim Üyesi'!E57,") - ",'PROGRAM-SINIF'!E57))</f>
        <v/>
      </c>
      <c r="F57" s="351" t="str">
        <f>IF(ISBLANK('PROGRAM-DERS'!F61),"",CONCATENATE('PROGRAM-DERS'!F61," (",'PROGRAM-Öğretim Üyesi'!F57,") - ",'PROGRAM-SINIF'!F57))</f>
        <v/>
      </c>
      <c r="G57" s="350" t="str">
        <f>IF(ISBLANK('PROGRAM-DERS'!G61),"",CONCATENATE('PROGRAM-DERS'!G61," (",'PROGRAM-Öğretim Üyesi'!G57,") - ",'PROGRAM-SINIF'!G57))</f>
        <v/>
      </c>
      <c r="H57" s="350" t="str">
        <f>IF(ISBLANK('PROGRAM-DERS'!H61),"",CONCATENATE('PROGRAM-DERS'!H61," (",'PROGRAM-Öğretim Üyesi'!H57,") - ",'PROGRAM-SINIF'!H57))</f>
        <v>VEYSEL HARUN ŞAHİN () - İnternet</v>
      </c>
      <c r="I57" s="352" t="str">
        <f>IF(ISBLANK('PROGRAM-DERS'!I61),"",CONCATENATE('PROGRAM-DERS'!I61," (",'PROGRAM-Öğretim Üyesi'!I57,") - ",'PROGRAM-SINIF'!I57))</f>
        <v xml:space="preserve">  () - İnternet</v>
      </c>
      <c r="J57" s="156" t="str">
        <f>IF(ISBLANK('PROGRAM-DERS'!J61),"",CONCATENATE('PROGRAM-DERS'!J61," (",'PROGRAM-Öğretim Üyesi'!J57,") - ",'PROGRAM-SINIF'!J57))</f>
        <v xml:space="preserve">  () - İnternet</v>
      </c>
      <c r="K57" s="351" t="str">
        <f>IF(ISBLANK('PROGRAM-DERS'!K61),"",CONCATENATE('PROGRAM-DERS'!K61," (",'PROGRAM-Öğretim Üyesi'!K57,") - ",'PROGRAM-SINIF'!K57))</f>
        <v>AHMET ZENGİN () - İnternet</v>
      </c>
      <c r="L57" s="351" t="str">
        <f>IF(ISBLANK('PROGRAM-DERS'!L61),"",CONCATENATE('PROGRAM-DERS'!L61," (",'PROGRAM-Öğretim Üyesi'!L57,") - ",'PROGRAM-SINIF'!L57))</f>
        <v>SEÇKİN ARI () - İnternet</v>
      </c>
      <c r="M57" s="351" t="str">
        <f>IF(ISBLANK('PROGRAM-DERS'!M61),"",CONCATENATE('PROGRAM-DERS'!M61," (",'PROGRAM-Öğretim Üyesi'!M57,") - ",'PROGRAM-SINIF'!M57))</f>
        <v>MURAT İSKEFİYELİ () - İnternet</v>
      </c>
      <c r="N57" s="351" t="str">
        <f>IF(ISBLANK('PROGRAM-DERS'!N61),"",CONCATENATE('PROGRAM-DERS'!N61," (",'PROGRAM-Öğretim Üyesi'!N57,") - ",'PROGRAM-SINIF'!N57))</f>
        <v/>
      </c>
      <c r="O57" s="351" t="str">
        <f>IF(ISBLANK('PROGRAM-DERS'!O61),"",CONCATENATE('PROGRAM-DERS'!O61," (",'PROGRAM-Öğretim Üyesi'!O57,") - ",'PROGRAM-SINIF'!O57))</f>
        <v>GÜLÜZAR ÇİT () - İnternet</v>
      </c>
      <c r="P57" s="351" t="str">
        <f>IF(ISBLANK('PROGRAM-DERS'!P61),"",CONCATENATE('PROGRAM-DERS'!P61," (",'PROGRAM-Öğretim Üyesi'!P57,") - ",'PROGRAM-SINIF'!P57))</f>
        <v>ÜNAL  ÇAVUŞOĞLU () - İnternet</v>
      </c>
      <c r="Q57" s="351" t="str">
        <f>IF(ISBLANK('PROGRAM-DERS'!Q61),"",CONCATENATE('PROGRAM-DERS'!Q61," (",'PROGRAM-Öğretim Üyesi'!Q57,") - ",'PROGRAM-SINIF'!Q57))</f>
        <v/>
      </c>
      <c r="R57" s="351" t="str">
        <f>IF(ISBLANK('PROGRAM-DERS'!S61),"",CONCATENATE('PROGRAM-DERS'!S61," (",'PROGRAM-Öğretim Üyesi'!R57,") - ",'PROGRAM-SINIF'!R57))</f>
        <v/>
      </c>
      <c r="S57" s="351" t="str">
        <f>IF(ISBLANK('PROGRAM-DERS'!T61),"",CONCATENATE('PROGRAM-DERS'!T61," (",'PROGRAM-Öğretim Üyesi'!S57,") - ",'PROGRAM-SINIF'!S57))</f>
        <v xml:space="preserve">  () - İnternet</v>
      </c>
      <c r="T57" s="351" t="str">
        <f>IF(ISBLANK('PROGRAM-DERS'!U61),"",CONCATENATE('PROGRAM-DERS'!U61," (",'PROGRAM-Öğretim Üyesi'!T57,") - ",'PROGRAM-SINIF'!T57))</f>
        <v>DEVRİM AKGÜN () - İnternet</v>
      </c>
      <c r="U57" s="304">
        <f>21-ROUNDUP(IFERROR(FIND("nline",#REF!),0)/100,0)-ROUNDUP(IFERROR(FIND("nline",#REF!),0)/100,0)-ROUNDUP(IFERROR(FIND("nline",#REF!),0)/100,0)-ROUNDUP(IFERROR(FIND("nline",#REF!),0)/100,0)-ROUNDUP(IFERROR(FIND("uzmanlık",Q57),0)/100,0)-COUNTBLANK(C57:R57)-COUNTIF(C57:R57,"Türk Dili")-COUNTIF(C57:R57,"Atatürk İlk. Ve İnk. Tar.")-COUNTIF(C57:R57,"Staj 1")-COUNTIF(C57:R57,"Staj 2")-COUNTIF(C57:R57,"Bilg. Müh. Tasarımı")-COUNTIF(C57:R57,"Fizik I - Lab")</f>
        <v>14</v>
      </c>
    </row>
    <row r="58" spans="1:22" ht="31.5" x14ac:dyDescent="0.25">
      <c r="A58" s="807"/>
      <c r="B58" s="102">
        <v>0.5</v>
      </c>
      <c r="C58" s="351" t="str">
        <f>IF(ISBLANK('PROGRAM-DERS'!C62),"",CONCATENATE('PROGRAM-DERS'!C62," (",'PROGRAM-Öğretim Üyesi'!C58,") - ",'PROGRAM-SINIF'!C58))</f>
        <v>GÜLÜZAR ÇİT () - İnternet</v>
      </c>
      <c r="D58" s="350" t="str">
        <f>IF(ISBLANK('PROGRAM-DERS'!D62),"",CONCATENATE('PROGRAM-DERS'!D62," (",'PROGRAM-Öğretim Üyesi'!D58,") - ",'PROGRAM-SINIF'!D58))</f>
        <v/>
      </c>
      <c r="E58" s="85" t="str">
        <f>IF(ISBLANK('PROGRAM-DERS'!E62),"",CONCATENATE('PROGRAM-DERS'!E62," (",'PROGRAM-Öğretim Üyesi'!E58,") - ",'PROGRAM-SINIF'!E58))</f>
        <v/>
      </c>
      <c r="F58" s="351" t="str">
        <f>IF(ISBLANK('PROGRAM-DERS'!F62),"",CONCATENATE('PROGRAM-DERS'!F62," (",'PROGRAM-Öğretim Üyesi'!F58,") - ",'PROGRAM-SINIF'!F58))</f>
        <v/>
      </c>
      <c r="G58" s="350" t="str">
        <f>IF(ISBLANK('PROGRAM-DERS'!G62),"",CONCATENATE('PROGRAM-DERS'!G62," (",'PROGRAM-Öğretim Üyesi'!G58,") - ",'PROGRAM-SINIF'!G58))</f>
        <v>Elektronik Devreler ve Laboratuvarı  - A (1106) () - İnternet</v>
      </c>
      <c r="H58" s="350" t="str">
        <f>IF(ISBLANK('PROGRAM-DERS'!H62),"",CONCATENATE('PROGRAM-DERS'!H62," (",'PROGRAM-Öğretim Üyesi'!H58,") - ",'PROGRAM-SINIF'!H58))</f>
        <v>Mantık Devreleri - B (1105) () - İnternet</v>
      </c>
      <c r="I58" s="352" t="str">
        <f>IF(ISBLANK('PROGRAM-DERS'!I62),"",CONCATENATE('PROGRAM-DERS'!I62," (",'PROGRAM-Öğretim Üyesi'!I58,") - ",'PROGRAM-SINIF'!I58))</f>
        <v>Mantık Devreleri - C (1104) () - İnternet</v>
      </c>
      <c r="J58" s="156" t="str">
        <f>IF(ISBLANK('PROGRAM-DERS'!J62),"",CONCATENATE('PROGRAM-DERS'!J62," (",'PROGRAM-Öğretim Üyesi'!J58,") - ",'PROGRAM-SINIF'!J58))</f>
        <v/>
      </c>
      <c r="K58" s="351" t="str">
        <f>IF(ISBLANK('PROGRAM-DERS'!K62),"",CONCATENATE('PROGRAM-DERS'!K62," (",'PROGRAM-Öğretim Üyesi'!K58,") - ",'PROGRAM-SINIF'!K58))</f>
        <v xml:space="preserve">  () - İnternet</v>
      </c>
      <c r="L58" s="351" t="str">
        <f>IF(ISBLANK('PROGRAM-DERS'!L62),"",CONCATENATE('PROGRAM-DERS'!L62," (",'PROGRAM-Öğretim Üyesi'!L58,") - ",'PROGRAM-SINIF'!L58))</f>
        <v/>
      </c>
      <c r="M58" s="351" t="str">
        <f>IF(ISBLANK('PROGRAM-DERS'!M62),"",CONCATENATE('PROGRAM-DERS'!M62," (",'PROGRAM-Öğretim Üyesi'!M58,") - ",'PROGRAM-SINIF'!M58))</f>
        <v>İşletim Sistemleri - C (1109) () - İnternet</v>
      </c>
      <c r="N58" s="351" t="str">
        <f>IF(ISBLANK('PROGRAM-DERS'!N62),"",CONCATENATE('PROGRAM-DERS'!N62," (",'PROGRAM-Öğretim Üyesi'!N58,") - ",'PROGRAM-SINIF'!N58))</f>
        <v/>
      </c>
      <c r="O58" s="351" t="str">
        <f>IF(ISBLANK('PROGRAM-DERS'!O62),"",CONCATENATE('PROGRAM-DERS'!O62," (",'PROGRAM-Öğretim Üyesi'!O58,") - ",'PROGRAM-SINIF'!O58))</f>
        <v/>
      </c>
      <c r="P58" s="351" t="str">
        <f>IF(ISBLANK('PROGRAM-DERS'!P62),"",CONCATENATE('PROGRAM-DERS'!P62," (",'PROGRAM-Öğretim Üyesi'!P58,") - ",'PROGRAM-SINIF'!P58))</f>
        <v/>
      </c>
      <c r="Q58" s="351" t="str">
        <f>IF(ISBLANK('PROGRAM-DERS'!Q62),"",CONCATENATE('PROGRAM-DERS'!Q62," (",'PROGRAM-Öğretim Üyesi'!Q58,") - ",'PROGRAM-SINIF'!Q58))</f>
        <v/>
      </c>
      <c r="R58" s="351" t="str">
        <f>IF(ISBLANK('PROGRAM-DERS'!S62),"",CONCATENATE('PROGRAM-DERS'!S62," (",'PROGRAM-Öğretim Üyesi'!R58,") - ",'PROGRAM-SINIF'!R58))</f>
        <v xml:space="preserve">  () - İnternet</v>
      </c>
      <c r="S58" s="351" t="str">
        <f>IF(ISBLANK('PROGRAM-DERS'!T62),"",CONCATENATE('PROGRAM-DERS'!T62," (",'PROGRAM-Öğretim Üyesi'!S58,") - ",'PROGRAM-SINIF'!S58))</f>
        <v/>
      </c>
      <c r="T58" s="351" t="str">
        <f>IF(ISBLANK('PROGRAM-DERS'!U62),"",CONCATENATE('PROGRAM-DERS'!U62," (",'PROGRAM-Öğretim Üyesi'!T58,") - ",'PROGRAM-SINIF'!T58))</f>
        <v/>
      </c>
      <c r="U58" s="163">
        <f>21-ROUNDUP(IFERROR(FIND("nline",#REF!),0)/100,0)-ROUNDUP(IFERROR(FIND("nline",#REF!),0)/100,0)-ROUNDUP(IFERROR(FIND("nline",#REF!),0)/100,0)-ROUNDUP(IFERROR(FIND("nline",#REF!),0)/100,0)-ROUNDUP(IFERROR(FIND("uzmanlık",Q58),0)/100,0)-COUNTBLANK(C58:R58)-COUNTIF(C58:R58,"Türk Dili")-COUNTIF(C58:R58,"Atatürk İlk. Ve İnk. Tar.")-COUNTIF(C58:R58,"Staj 1")-COUNTIF(C58:R58,"Staj 2")-COUNTIF(C58:R58,"Bilg. Müh. Tasarımı")-COUNTIF(C58:R58,"Fizik I - Lab")</f>
        <v>12</v>
      </c>
    </row>
    <row r="59" spans="1:22" x14ac:dyDescent="0.25">
      <c r="A59" s="807"/>
      <c r="B59" s="102">
        <v>0.54166666666666596</v>
      </c>
      <c r="C59" s="351" t="str">
        <f>IF(ISBLANK('PROGRAM-DERS'!C63),"",CONCATENATE('PROGRAM-DERS'!C63," (",'PROGRAM-Öğretim Üyesi'!C59,") - ",'PROGRAM-SINIF'!C59))</f>
        <v/>
      </c>
      <c r="D59" s="350" t="str">
        <f>IF(ISBLANK('PROGRAM-DERS'!D63),"",CONCATENATE('PROGRAM-DERS'!D63," (",'PROGRAM-Öğretim Üyesi'!D59,") - ",'PROGRAM-SINIF'!D59))</f>
        <v/>
      </c>
      <c r="E59" s="85" t="str">
        <f>IF(ISBLANK('PROGRAM-DERS'!E63),"",CONCATENATE('PROGRAM-DERS'!E63," (",'PROGRAM-Öğretim Üyesi'!E59,") - ",'PROGRAM-SINIF'!E59))</f>
        <v>Programlamaya Giriş - C (1202) () - İnternet</v>
      </c>
      <c r="F59" s="351" t="str">
        <f>IF(ISBLANK('PROGRAM-DERS'!F63),"",CONCATENATE('PROGRAM-DERS'!F63," (",'PROGRAM-Öğretim Üyesi'!F59,") - ",'PROGRAM-SINIF'!F59))</f>
        <v/>
      </c>
      <c r="G59" s="350" t="str">
        <f>IF(ISBLANK('PROGRAM-DERS'!G63),"",CONCATENATE('PROGRAM-DERS'!G63," (",'PROGRAM-Öğretim Üyesi'!G59,") - ",'PROGRAM-SINIF'!G59))</f>
        <v>SERAP KAZAN () - İnternet</v>
      </c>
      <c r="H59" s="350" t="str">
        <f>IF(ISBLANK('PROGRAM-DERS'!H63),"",CONCATENATE('PROGRAM-DERS'!H63," (",'PROGRAM-Öğretim Üyesi'!H59,") - ",'PROGRAM-SINIF'!H59))</f>
        <v>ALİ GÜLBAĞ () - İnternet</v>
      </c>
      <c r="I59" s="352" t="str">
        <f>IF(ISBLANK('PROGRAM-DERS'!I63),"",CONCATENATE('PROGRAM-DERS'!I63," (",'PROGRAM-Öğretim Üyesi'!I59,") - ",'PROGRAM-SINIF'!I59))</f>
        <v>SİNAN İLYAS () - İnternet</v>
      </c>
      <c r="J59" s="156" t="str">
        <f>IF(ISBLANK('PROGRAM-DERS'!J63),"",CONCATENATE('PROGRAM-DERS'!J63," (",'PROGRAM-Öğretim Üyesi'!J59,") - ",'PROGRAM-SINIF'!J59))</f>
        <v/>
      </c>
      <c r="K59" s="351" t="str">
        <f>IF(ISBLANK('PROGRAM-DERS'!K63),"",CONCATENATE('PROGRAM-DERS'!K63," (",'PROGRAM-Öğretim Üyesi'!K59,") - ",'PROGRAM-SINIF'!K59))</f>
        <v>Web Programlama - A(1103) () - İnternet</v>
      </c>
      <c r="L59" s="351" t="str">
        <f>IF(ISBLANK('PROGRAM-DERS'!L63),"",CONCATENATE('PROGRAM-DERS'!L63," (",'PROGRAM-Öğretim Üyesi'!L59,") - ",'PROGRAM-SINIF'!L59))</f>
        <v/>
      </c>
      <c r="M59" s="351" t="str">
        <f>IF(ISBLANK('PROGRAM-DERS'!M63),"",CONCATENATE('PROGRAM-DERS'!M63," (",'PROGRAM-Öğretim Üyesi'!M59,") - ",'PROGRAM-SINIF'!M59))</f>
        <v>İşletim Sistemleri - C (1109) () - İnternet</v>
      </c>
      <c r="N59" s="351" t="str">
        <f>IF(ISBLANK('PROGRAM-DERS'!N63),"",CONCATENATE('PROGRAM-DERS'!N63," (",'PROGRAM-Öğretim Üyesi'!N59,") - ",'PROGRAM-SINIF'!N59))</f>
        <v/>
      </c>
      <c r="O59" s="351" t="str">
        <f>IF(ISBLANK('PROGRAM-DERS'!O63),"",CONCATENATE('PROGRAM-DERS'!O63," (",'PROGRAM-Öğretim Üyesi'!O59,") - ",'PROGRAM-SINIF'!O59))</f>
        <v>Tıbbi İstatistik ve Tıp Bilişimine Giriş (1201) () - İnternet</v>
      </c>
      <c r="P59" s="351" t="str">
        <f>IF(ISBLANK('PROGRAM-DERS'!P63),"",CONCATENATE('PROGRAM-DERS'!P63," (",'PROGRAM-Öğretim Üyesi'!P59,") - ",'PROGRAM-SINIF'!P59))</f>
        <v/>
      </c>
      <c r="Q59" s="351" t="str">
        <f>IF(ISBLANK('PROGRAM-DERS'!Q63),"",CONCATENATE('PROGRAM-DERS'!Q63," (",'PROGRAM-Öğretim Üyesi'!Q59,") - ",'PROGRAM-SINIF'!Q59))</f>
        <v/>
      </c>
      <c r="R59" s="351" t="str">
        <f>IF(ISBLANK('PROGRAM-DERS'!S63),"",CONCATENATE('PROGRAM-DERS'!S63," (",'PROGRAM-Öğretim Üyesi'!R59,") - ",'PROGRAM-SINIF'!R59))</f>
        <v>İşletim Sistemi Tasarımı ve Gerçekleştirimi (1209) () - İnternet</v>
      </c>
      <c r="S59" s="351" t="str">
        <f>IF(ISBLANK('PROGRAM-DERS'!T63),"",CONCATENATE('PROGRAM-DERS'!T63," (",'PROGRAM-Öğretim Üyesi'!S59,") - ",'PROGRAM-SINIF'!S59))</f>
        <v/>
      </c>
      <c r="T59" s="351" t="str">
        <f>IF(ISBLANK('PROGRAM-DERS'!U63),"",CONCATENATE('PROGRAM-DERS'!U63," (",'PROGRAM-Öğretim Üyesi'!T59,") - ",'PROGRAM-SINIF'!T59))</f>
        <v/>
      </c>
      <c r="U59" s="163">
        <f>21-ROUNDUP(IFERROR(FIND("nline",#REF!),0)/100,0)-ROUNDUP(IFERROR(FIND("nline",#REF!),0)/100,0)-ROUNDUP(IFERROR(FIND("nline",#REF!),0)/100,0)-ROUNDUP(IFERROR(FIND("nline",#REF!),0)/100,0)-ROUNDUP(IFERROR(FIND("uzmanlık",Q59),0)/100,0)-COUNTBLANK(C59:R59)-COUNTIF(C59:R59,"Türk Dili")-COUNTIF(C59:R59,"Atatürk İlk. Ve İnk. Tar.")-COUNTIF(C59:R59,"Staj 1")-COUNTIF(C59:R59,"Staj 2")-COUNTIF(C59:R59,"Bilg. Müh. Tasarımı")-COUNTIF(C59:R59,"Fizik I - Lab")</f>
        <v>13</v>
      </c>
    </row>
    <row r="60" spans="1:22" x14ac:dyDescent="0.25">
      <c r="A60" s="807"/>
      <c r="B60" s="102">
        <v>0.58333333333333304</v>
      </c>
      <c r="C60" s="351" t="str">
        <f>IF(ISBLANK('PROGRAM-DERS'!C64),"",CONCATENATE('PROGRAM-DERS'!C64," (",'PROGRAM-Öğretim Üyesi'!C60,") - ",'PROGRAM-SINIF'!C60))</f>
        <v/>
      </c>
      <c r="D60" s="350" t="str">
        <f>IF(ISBLANK('PROGRAM-DERS'!D64),"",CONCATENATE('PROGRAM-DERS'!D64," (",'PROGRAM-Öğretim Üyesi'!D60,") - ",'PROGRAM-SINIF'!D60))</f>
        <v/>
      </c>
      <c r="E60" s="85" t="str">
        <f>IF(ISBLANK('PROGRAM-DERS'!E64),"",CONCATENATE('PROGRAM-DERS'!E64," (",'PROGRAM-Öğretim Üyesi'!E60,") - ",'PROGRAM-SINIF'!E60))</f>
        <v>GÜLÜZAR ÇİT () - İnternet</v>
      </c>
      <c r="F60" s="351" t="str">
        <f>IF(ISBLANK('PROGRAM-DERS'!F64),"",CONCATENATE('PROGRAM-DERS'!F64," (",'PROGRAM-Öğretim Üyesi'!F60,") - ",'PROGRAM-SINIF'!F60))</f>
        <v/>
      </c>
      <c r="G60" s="350" t="str">
        <f>IF(ISBLANK('PROGRAM-DERS'!G64),"",CONCATENATE('PROGRAM-DERS'!G64," (",'PROGRAM-Öğretim Üyesi'!G60,") - ",'PROGRAM-SINIF'!G60))</f>
        <v>Mantık Devreleri - A (1104) () - İnternet</v>
      </c>
      <c r="H60" s="350" t="str">
        <f>IF(ISBLANK('PROGRAM-DERS'!H64),"",CONCATENATE('PROGRAM-DERS'!H64," (",'PROGRAM-Öğretim Üyesi'!H60,") - ",'PROGRAM-SINIF'!H60))</f>
        <v xml:space="preserve">  () - İnternet</v>
      </c>
      <c r="I60" s="352" t="str">
        <f>IF(ISBLANK('PROGRAM-DERS'!I64),"",CONCATENATE('PROGRAM-DERS'!I64," (",'PROGRAM-Öğretim Üyesi'!I60,") - ",'PROGRAM-SINIF'!I60))</f>
        <v/>
      </c>
      <c r="J60" s="156" t="str">
        <f>IF(ISBLANK('PROGRAM-DERS'!J64),"",CONCATENATE('PROGRAM-DERS'!J64," (",'PROGRAM-Öğretim Üyesi'!J60,") - ",'PROGRAM-SINIF'!J60))</f>
        <v/>
      </c>
      <c r="K60" s="351" t="str">
        <f>IF(ISBLANK('PROGRAM-DERS'!K64),"",CONCATENATE('PROGRAM-DERS'!K64," (",'PROGRAM-Öğretim Üyesi'!K60,") - ",'PROGRAM-SINIF'!K60))</f>
        <v xml:space="preserve">  () - İnternet</v>
      </c>
      <c r="L60" s="351" t="str">
        <f>IF(ISBLANK('PROGRAM-DERS'!L64),"",CONCATENATE('PROGRAM-DERS'!L64," (",'PROGRAM-Öğretim Üyesi'!L60,") - ",'PROGRAM-SINIF'!L60))</f>
        <v/>
      </c>
      <c r="M60" s="351" t="str">
        <f>IF(ISBLANK('PROGRAM-DERS'!M64),"",CONCATENATE('PROGRAM-DERS'!M64," (",'PROGRAM-Öğretim Üyesi'!M60,") - ",'PROGRAM-SINIF'!M60))</f>
        <v>ABDULLAH SEVİN () - İnternet</v>
      </c>
      <c r="N60" s="351" t="str">
        <f>IF(ISBLANK('PROGRAM-DERS'!N64),"",CONCATENATE('PROGRAM-DERS'!N64," (",'PROGRAM-Öğretim Üyesi'!N60,") - ",'PROGRAM-SINIF'!N60))</f>
        <v/>
      </c>
      <c r="O60" s="351" t="str">
        <f>IF(ISBLANK('PROGRAM-DERS'!O64),"",CONCATENATE('PROGRAM-DERS'!O64," (",'PROGRAM-Öğretim Üyesi'!O60,") - ",'PROGRAM-SINIF'!O60))</f>
        <v>Tıbbi İstatistik ve Tıp Bilişimine Giriş (1201) () - İnternet</v>
      </c>
      <c r="P60" s="351" t="str">
        <f>IF(ISBLANK('PROGRAM-DERS'!P64),"",CONCATENATE('PROGRAM-DERS'!P64," (",'PROGRAM-Öğretim Üyesi'!P60,") - ",'PROGRAM-SINIF'!P60))</f>
        <v/>
      </c>
      <c r="Q60" s="351" t="str">
        <f>IF(ISBLANK('PROGRAM-DERS'!Q64),"",CONCATENATE('PROGRAM-DERS'!Q64," (",'PROGRAM-Öğretim Üyesi'!Q60,") - ",'PROGRAM-SINIF'!Q60))</f>
        <v/>
      </c>
      <c r="R60" s="351" t="str">
        <f>IF(ISBLANK('PROGRAM-DERS'!S64),"",CONCATENATE('PROGRAM-DERS'!S64," (",'PROGRAM-Öğretim Üyesi'!R60,") - ",'PROGRAM-SINIF'!R60))</f>
        <v>İşletim Sistemi Tasarımı ve Gerçekleştirimi (1209) () - İnternet</v>
      </c>
      <c r="S60" s="351" t="str">
        <f>IF(ISBLANK('PROGRAM-DERS'!T64),"",CONCATENATE('PROGRAM-DERS'!T64," (",'PROGRAM-Öğretim Üyesi'!S60,") - ",'PROGRAM-SINIF'!S60))</f>
        <v/>
      </c>
      <c r="T60" s="351" t="str">
        <f>IF(ISBLANK('PROGRAM-DERS'!U64),"",CONCATENATE('PROGRAM-DERS'!U64," (",'PROGRAM-Öğretim Üyesi'!T60,") - ",'PROGRAM-SINIF'!T60))</f>
        <v/>
      </c>
      <c r="U60" s="163">
        <f>21-ROUNDUP(IFERROR(FIND("nline",#REF!),0)/100,0)-ROUNDUP(IFERROR(FIND("nline",#REF!),0)/100,0)-ROUNDUP(IFERROR(FIND("nline",#REF!),0)/100,0)-ROUNDUP(IFERROR(FIND("nline",#REF!),0)/100,0)-ROUNDUP(IFERROR(FIND("uzmanlık",Q60),0)/100,0)-COUNTBLANK(C60:R60)-COUNTIF(C60:R60,"Türk Dili")-COUNTIF(C60:R60,"Atatürk İlk. Ve İnk. Tar.")-COUNTIF(C60:R60,"Staj 1")-COUNTIF(C60:R60,"Staj 2")-COUNTIF(C60:R60,"Bilg. Müh. Tasarımı")-COUNTIF(C60:R60,"Fizik I - Lab")</f>
        <v>12</v>
      </c>
    </row>
    <row r="61" spans="1:22" s="54" customFormat="1" ht="31.5" x14ac:dyDescent="0.25">
      <c r="A61" s="807"/>
      <c r="B61" s="164">
        <v>0.625</v>
      </c>
      <c r="C61" s="351" t="str">
        <f>IF(ISBLANK('PROGRAM-DERS'!C65),"",CONCATENATE('PROGRAM-DERS'!C65," (",'PROGRAM-Öğretim Üyesi'!C61,") - ",'PROGRAM-SINIF'!C61))</f>
        <v/>
      </c>
      <c r="D61" s="350" t="str">
        <f>IF(ISBLANK('PROGRAM-DERS'!D65),"",CONCATENATE('PROGRAM-DERS'!D65," (",'PROGRAM-Öğretim Üyesi'!D61,") - ",'PROGRAM-SINIF'!D61))</f>
        <v/>
      </c>
      <c r="E61" s="85" t="str">
        <f>IF(ISBLANK('PROGRAM-DERS'!E65),"",CONCATENATE('PROGRAM-DERS'!E65," (",'PROGRAM-Öğretim Üyesi'!E61,") - ",'PROGRAM-SINIF'!E61))</f>
        <v>Programlamaya Giriş - C (1202) () - İnternet</v>
      </c>
      <c r="F61" s="351" t="str">
        <f>IF(ISBLANK('PROGRAM-DERS'!F65),"",CONCATENATE('PROGRAM-DERS'!F65," (",'PROGRAM-Öğretim Üyesi'!F61,") - ",'PROGRAM-SINIF'!F61))</f>
        <v/>
      </c>
      <c r="G61" s="350" t="str">
        <f>IF(ISBLANK('PROGRAM-DERS'!G65),"",CONCATENATE('PROGRAM-DERS'!G65," (",'PROGRAM-Öğretim Üyesi'!G61,") - ",'PROGRAM-SINIF'!G61))</f>
        <v>Elektronik Devreler ve Laboratuvarı  - A (1106) () - İnternet</v>
      </c>
      <c r="H61" s="350" t="str">
        <f>IF(ISBLANK('PROGRAM-DERS'!H65),"",CONCATENATE('PROGRAM-DERS'!H65," (",'PROGRAM-Öğretim Üyesi'!H61,") - ",'PROGRAM-SINIF'!H61))</f>
        <v xml:space="preserve">  () - İnternet</v>
      </c>
      <c r="I61" s="352" t="str">
        <f>IF(ISBLANK('PROGRAM-DERS'!I65),"",CONCATENATE('PROGRAM-DERS'!I65," (",'PROGRAM-Öğretim Üyesi'!I61,") - ",'PROGRAM-SINIF'!I61))</f>
        <v>Mantık Devreleri - C (1104) ( ) - İnternet</v>
      </c>
      <c r="J61" s="156" t="str">
        <f>IF(ISBLANK('PROGRAM-DERS'!J65),"",CONCATENATE('PROGRAM-DERS'!J65," (",'PROGRAM-Öğretim Üyesi'!J61,") - ",'PROGRAM-SINIF'!J61))</f>
        <v/>
      </c>
      <c r="K61" s="351" t="str">
        <f>IF(ISBLANK('PROGRAM-DERS'!K65),"",CONCATENATE('PROGRAM-DERS'!K65," (",'PROGRAM-Öğretim Üyesi'!K61,") - ",'PROGRAM-SINIF'!K61))</f>
        <v xml:space="preserve">  () - İnternet</v>
      </c>
      <c r="L61" s="351" t="str">
        <f>IF(ISBLANK('PROGRAM-DERS'!L65),"",CONCATENATE('PROGRAM-DERS'!L65," (",'PROGRAM-Öğretim Üyesi'!L61,") - ",'PROGRAM-SINIF'!L61))</f>
        <v>İşaretler ve Sistemler - B (1108) ( ) - İnternet</v>
      </c>
      <c r="M61" s="351" t="str">
        <f>IF(ISBLANK('PROGRAM-DERS'!M65),"",CONCATENATE('PROGRAM-DERS'!M65," (",'PROGRAM-Öğretim Üyesi'!M61,") - ",'PROGRAM-SINIF'!M61))</f>
        <v>İşletim Sistemleri - C (1109) () - İnternet</v>
      </c>
      <c r="N61" s="351" t="str">
        <f>IF(ISBLANK('PROGRAM-DERS'!N65),"",CONCATENATE('PROGRAM-DERS'!N65," (",'PROGRAM-Öğretim Üyesi'!N61,") - ",'PROGRAM-SINIF'!N61))</f>
        <v/>
      </c>
      <c r="O61" s="351" t="str">
        <f>IF(ISBLANK('PROGRAM-DERS'!O65),"",CONCATENATE('PROGRAM-DERS'!O65," (",'PROGRAM-Öğretim Üyesi'!O61,") - ",'PROGRAM-SINIF'!O61))</f>
        <v>NİLÜFER YURTAY () - İnternet</v>
      </c>
      <c r="P61" s="351" t="str">
        <f>IF(ISBLANK('PROGRAM-DERS'!P65),"",CONCATENATE('PROGRAM-DERS'!P65," (",'PROGRAM-Öğretim Üyesi'!P61,") - ",'PROGRAM-SINIF'!P61))</f>
        <v/>
      </c>
      <c r="Q61" s="351" t="str">
        <f>IF(ISBLANK('PROGRAM-DERS'!Q65),"",CONCATENATE('PROGRAM-DERS'!Q65," (",'PROGRAM-Öğretim Üyesi'!Q61,") - ",'PROGRAM-SINIF'!Q61))</f>
        <v/>
      </c>
      <c r="R61" s="351" t="str">
        <f>IF(ISBLANK('PROGRAM-DERS'!S65),"",CONCATENATE('PROGRAM-DERS'!S65," (",'PROGRAM-Öğretim Üyesi'!R61,") - ",'PROGRAM-SINIF'!R61))</f>
        <v>VEYSEL HARUN ŞAHİN () - İnternet</v>
      </c>
      <c r="S61" s="351" t="str">
        <f>IF(ISBLANK('PROGRAM-DERS'!T65),"",CONCATENATE('PROGRAM-DERS'!T65," (",'PROGRAM-Öğretim Üyesi'!S61,") - ",'PROGRAM-SINIF'!S61))</f>
        <v/>
      </c>
      <c r="T61" s="351" t="str">
        <f>IF(ISBLANK('PROGRAM-DERS'!U65),"",CONCATENATE('PROGRAM-DERS'!U65," (",'PROGRAM-Öğretim Üyesi'!T61,") - ",'PROGRAM-SINIF'!T61))</f>
        <v/>
      </c>
      <c r="U61" s="163">
        <f>21-ROUNDUP(IFERROR(FIND("nline",#REF!),0)/100,0)-ROUNDUP(IFERROR(FIND("nline",#REF!),0)/100,0)-ROUNDUP(IFERROR(FIND("nline",#REF!),0)/100,0)-ROUNDUP(IFERROR(FIND("nline",#REF!),0)/100,0)-ROUNDUP(IFERROR(FIND("uzmanlık",Q61),0)/100,0)-COUNTBLANK(C61:R61)-COUNTIF(C61:R61,"Türk Dili")-COUNTIF(C61:R61,"Atatürk İlk. Ve İnk. Tar.")-COUNTIF(C61:R61,"Staj 1")-COUNTIF(C61:R61,"Staj 2")-COUNTIF(C61:R61,"Bilg. Müh. Tasarımı")-COUNTIF(C61:R61,"Fizik I - Lab")</f>
        <v>14</v>
      </c>
      <c r="V61" s="23"/>
    </row>
    <row r="62" spans="1:22" s="54" customFormat="1" x14ac:dyDescent="0.25">
      <c r="A62" s="807"/>
      <c r="B62" s="164">
        <v>0.66666666666666596</v>
      </c>
      <c r="C62" s="351" t="str">
        <f>IF(ISBLANK('PROGRAM-DERS'!C66),"",CONCATENATE('PROGRAM-DERS'!C66," (",'PROGRAM-Öğretim Üyesi'!C62,") - ",'PROGRAM-SINIF'!C62))</f>
        <v/>
      </c>
      <c r="D62" s="350" t="str">
        <f>IF(ISBLANK('PROGRAM-DERS'!D66),"",CONCATENATE('PROGRAM-DERS'!D66," (",'PROGRAM-Öğretim Üyesi'!D62,") - ",'PROGRAM-SINIF'!D62))</f>
        <v/>
      </c>
      <c r="E62" s="85" t="str">
        <f>IF(ISBLANK('PROGRAM-DERS'!E66),"",CONCATENATE('PROGRAM-DERS'!E66," (",'PROGRAM-Öğretim Üyesi'!E62,") - ",'PROGRAM-SINIF'!E62))</f>
        <v>GÜLÜZAR ÇİT () - İnternet</v>
      </c>
      <c r="F62" s="351" t="str">
        <f>IF(ISBLANK('PROGRAM-DERS'!F66),"",CONCATENATE('PROGRAM-DERS'!F66," (",'PROGRAM-Öğretim Üyesi'!F62,") - ",'PROGRAM-SINIF'!F62))</f>
        <v/>
      </c>
      <c r="G62" s="350" t="str">
        <f>IF(ISBLANK('PROGRAM-DERS'!G66),"",CONCATENATE('PROGRAM-DERS'!G66," (",'PROGRAM-Öğretim Üyesi'!G62,") - ",'PROGRAM-SINIF'!G62))</f>
        <v>SERAP KAZAN () - İnternet</v>
      </c>
      <c r="H62" s="350" t="str">
        <f>IF(ISBLANK('PROGRAM-DERS'!H66),"",CONCATENATE('PROGRAM-DERS'!H66," (",'PROGRAM-Öğretim Üyesi'!H62,") - ",'PROGRAM-SINIF'!H62))</f>
        <v xml:space="preserve">  () - İnternet</v>
      </c>
      <c r="I62" s="352" t="str">
        <f>IF(ISBLANK('PROGRAM-DERS'!I66),"",CONCATENATE('PROGRAM-DERS'!I66," (",'PROGRAM-Öğretim Üyesi'!I62,") - ",'PROGRAM-SINIF'!I62))</f>
        <v>SİNAN İLYAS ( ) - İnternet</v>
      </c>
      <c r="J62" s="156" t="str">
        <f>IF(ISBLANK('PROGRAM-DERS'!J66),"",CONCATENATE('PROGRAM-DERS'!J66," (",'PROGRAM-Öğretim Üyesi'!J62,") - ",'PROGRAM-SINIF'!J62))</f>
        <v/>
      </c>
      <c r="K62" s="351" t="str">
        <f>IF(ISBLANK('PROGRAM-DERS'!K66),"",CONCATENATE('PROGRAM-DERS'!K66," (",'PROGRAM-Öğretim Üyesi'!K62,") - ",'PROGRAM-SINIF'!K62))</f>
        <v xml:space="preserve">  () - İnternet</v>
      </c>
      <c r="L62" s="351" t="str">
        <f>IF(ISBLANK('PROGRAM-DERS'!L66),"",CONCATENATE('PROGRAM-DERS'!L66," (",'PROGRAM-Öğretim Üyesi'!L62,") - ",'PROGRAM-SINIF'!L62))</f>
        <v>İşaretler ve Sistemler - B (1108) ( ) - İnternet</v>
      </c>
      <c r="M62" s="351" t="str">
        <f>IF(ISBLANK('PROGRAM-DERS'!M66),"",CONCATENATE('PROGRAM-DERS'!M66," (",'PROGRAM-Öğretim Üyesi'!M62,") - ",'PROGRAM-SINIF'!M62))</f>
        <v>İşletim Sistemleri - C (1109) () - İnternet</v>
      </c>
      <c r="N62" s="351" t="str">
        <f>IF(ISBLANK('PROGRAM-DERS'!N66),"",CONCATENATE('PROGRAM-DERS'!N66," (",'PROGRAM-Öğretim Üyesi'!N62,") - ",'PROGRAM-SINIF'!N62))</f>
        <v/>
      </c>
      <c r="O62" s="351" t="str">
        <f>IF(ISBLANK('PROGRAM-DERS'!O66),"",CONCATENATE('PROGRAM-DERS'!O66," (",'PROGRAM-Öğretim Üyesi'!O62,") - ",'PROGRAM-SINIF'!O62))</f>
        <v/>
      </c>
      <c r="P62" s="351" t="str">
        <f>IF(ISBLANK('PROGRAM-DERS'!P66),"",CONCATENATE('PROGRAM-DERS'!P66," (",'PROGRAM-Öğretim Üyesi'!P62,") - ",'PROGRAM-SINIF'!P62))</f>
        <v/>
      </c>
      <c r="Q62" s="351" t="str">
        <f>IF(ISBLANK('PROGRAM-DERS'!Q66),"",CONCATENATE('PROGRAM-DERS'!Q66," (",'PROGRAM-Öğretim Üyesi'!Q62,") - ",'PROGRAM-SINIF'!Q62))</f>
        <v/>
      </c>
      <c r="R62" s="351" t="str">
        <f>IF(ISBLANK('PROGRAM-DERS'!S66),"",CONCATENATE('PROGRAM-DERS'!S66," (",'PROGRAM-Öğretim Üyesi'!R62,") - ",'PROGRAM-SINIF'!R62))</f>
        <v>Bilgisayar Sistemlerinin Performans Analizi(1209) () - İnternet</v>
      </c>
      <c r="S62" s="351" t="str">
        <f>IF(ISBLANK('PROGRAM-DERS'!T66),"",CONCATENATE('PROGRAM-DERS'!T66," (",'PROGRAM-Öğretim Üyesi'!S62,") - ",'PROGRAM-SINIF'!S62))</f>
        <v/>
      </c>
      <c r="T62" s="351" t="str">
        <f>IF(ISBLANK('PROGRAM-DERS'!U66),"",CONCATENATE('PROGRAM-DERS'!U66," (",'PROGRAM-Öğretim Üyesi'!T62,") - ",'PROGRAM-SINIF'!T62))</f>
        <v/>
      </c>
      <c r="U62" s="163">
        <f>21-ROUNDUP(IFERROR(FIND("nline",#REF!),0)/100,0)-ROUNDUP(IFERROR(FIND("nline",#REF!),0)/100,0)-ROUNDUP(IFERROR(FIND("nline",#REF!),0)/100,0)-ROUNDUP(IFERROR(FIND("nline",#REF!),0)/100,0)-ROUNDUP(IFERROR(FIND("uzmanlık",Q62),0)/100,0)-COUNTBLANK(C62:R62)-COUNTIF(C62:R62,"Türk Dili")-COUNTIF(C62:R62,"Atatürk İlk. Ve İnk. Tar.")-COUNTIF(C62:R62,"Staj 1")-COUNTIF(C62:R62,"Staj 2")-COUNTIF(C62:R62,"Bilg. Müh. Tasarımı")-COUNTIF(C62:R62,"Fizik I - Lab")</f>
        <v>13</v>
      </c>
      <c r="V62" s="23"/>
    </row>
    <row r="63" spans="1:22" s="54" customFormat="1" x14ac:dyDescent="0.25">
      <c r="A63" s="807"/>
      <c r="B63" s="164">
        <v>0.70833333333333304</v>
      </c>
      <c r="C63" s="351" t="str">
        <f>IF(ISBLANK('PROGRAM-DERS'!C67),"",CONCATENATE('PROGRAM-DERS'!C67," (",'PROGRAM-Öğretim Üyesi'!C63,") - ",'PROGRAM-SINIF'!C63))</f>
        <v>Matematik I - A (KM4) () - İnternet</v>
      </c>
      <c r="D63" s="350" t="str">
        <f>IF(ISBLANK('PROGRAM-DERS'!D67),"",CONCATENATE('PROGRAM-DERS'!D67," (",'PROGRAM-Öğretim Üyesi'!D63,") - ",'PROGRAM-SINIF'!D63))</f>
        <v>Matematik I - B (KM6) () - İnternet</v>
      </c>
      <c r="E63" s="85" t="str">
        <f>IF(ISBLANK('PROGRAM-DERS'!E67),"",CONCATENATE('PROGRAM-DERS'!E67," (",'PROGRAM-Öğretim Üyesi'!E63,") - ",'PROGRAM-SINIF'!E63))</f>
        <v>Matematik I - C (1202) () - İnternet</v>
      </c>
      <c r="F63" s="351" t="str">
        <f>IF(ISBLANK('PROGRAM-DERS'!F67),"",CONCATENATE('PROGRAM-DERS'!F67," (",'PROGRAM-Öğretim Üyesi'!F63,") - ",'PROGRAM-SINIF'!F63))</f>
        <v/>
      </c>
      <c r="G63" s="350" t="str">
        <f>IF(ISBLANK('PROGRAM-DERS'!G67),"",CONCATENATE('PROGRAM-DERS'!G67," (",'PROGRAM-Öğretim Üyesi'!G63,") - ",'PROGRAM-SINIF'!G63))</f>
        <v/>
      </c>
      <c r="H63" s="350" t="str">
        <f>IF(ISBLANK('PROGRAM-DERS'!H67),"",CONCATENATE('PROGRAM-DERS'!H67," (",'PROGRAM-Öğretim Üyesi'!H63,") - ",'PROGRAM-SINIF'!H63))</f>
        <v>Mantık Devreleri - B (1105) () - İnternet</v>
      </c>
      <c r="I63" s="352" t="str">
        <f>IF(ISBLANK('PROGRAM-DERS'!I67),"",CONCATENATE('PROGRAM-DERS'!I67," (",'PROGRAM-Öğretim Üyesi'!I63,") - ",'PROGRAM-SINIF'!I63))</f>
        <v/>
      </c>
      <c r="J63" s="156" t="str">
        <f>IF(ISBLANK('PROGRAM-DERS'!J67),"",CONCATENATE('PROGRAM-DERS'!J67," (",'PROGRAM-Öğretim Üyesi'!J63,") - ",'PROGRAM-SINIF'!J63))</f>
        <v>Logic Circius (Mantık Devreleri - D) (1104) () - İnternet</v>
      </c>
      <c r="K63" s="351" t="str">
        <f>IF(ISBLANK('PROGRAM-DERS'!K67),"",CONCATENATE('PROGRAM-DERS'!K67," (",'PROGRAM-Öğretim Üyesi'!K63,") - ",'PROGRAM-SINIF'!K63))</f>
        <v>İşletim Sistemleri - A (1107) () - İnternet</v>
      </c>
      <c r="L63" s="351" t="str">
        <f>IF(ISBLANK('PROGRAM-DERS'!L67),"",CONCATENATE('PROGRAM-DERS'!L67," (",'PROGRAM-Öğretim Üyesi'!L63,") - ",'PROGRAM-SINIF'!L63))</f>
        <v>SEÇKİN ARI () - İnternet</v>
      </c>
      <c r="M63" s="351" t="str">
        <f>IF(ISBLANK('PROGRAM-DERS'!M67),"",CONCATENATE('PROGRAM-DERS'!M67," (",'PROGRAM-Öğretim Üyesi'!M63,") - ",'PROGRAM-SINIF'!M63))</f>
        <v>ABDULLAH SEVİN () - İnternet</v>
      </c>
      <c r="N63" s="351" t="str">
        <f>IF(ISBLANK('PROGRAM-DERS'!N67),"",CONCATENATE('PROGRAM-DERS'!N67," (",'PROGRAM-Öğretim Üyesi'!N63,") - ",'PROGRAM-SINIF'!N63))</f>
        <v/>
      </c>
      <c r="O63" s="351" t="str">
        <f>IF(ISBLANK('PROGRAM-DERS'!O67),"",CONCATENATE('PROGRAM-DERS'!O67," (",'PROGRAM-Öğretim Üyesi'!O63,") - ",'PROGRAM-SINIF'!O63))</f>
        <v/>
      </c>
      <c r="P63" s="351" t="str">
        <f>IF(ISBLANK('PROGRAM-DERS'!P67),"",CONCATENATE('PROGRAM-DERS'!P67," (",'PROGRAM-Öğretim Üyesi'!P63,") - ",'PROGRAM-SINIF'!P63))</f>
        <v/>
      </c>
      <c r="Q63" s="351" t="str">
        <f>IF(ISBLANK('PROGRAM-DERS'!Q67),"",CONCATENATE('PROGRAM-DERS'!Q67," (",'PROGRAM-Öğretim Üyesi'!Q63,") - ",'PROGRAM-SINIF'!Q63))</f>
        <v/>
      </c>
      <c r="R63" s="351" t="str">
        <f>IF(ISBLANK('PROGRAM-DERS'!S67),"",CONCATENATE('PROGRAM-DERS'!S67," (",'PROGRAM-Öğretim Üyesi'!R63,") - ",'PROGRAM-SINIF'!R63))</f>
        <v>Bilgisayar Sistemlerinin Performans Analizi(1209) () - İnternet</v>
      </c>
      <c r="S63" s="351" t="str">
        <f>IF(ISBLANK('PROGRAM-DERS'!T67),"",CONCATENATE('PROGRAM-DERS'!T67," (",'PROGRAM-Öğretim Üyesi'!S63,") - ",'PROGRAM-SINIF'!S63))</f>
        <v/>
      </c>
      <c r="T63" s="351" t="str">
        <f>IF(ISBLANK('PROGRAM-DERS'!U67),"",CONCATENATE('PROGRAM-DERS'!U67," (",'PROGRAM-Öğretim Üyesi'!T63,") - ",'PROGRAM-SINIF'!T63))</f>
        <v/>
      </c>
      <c r="U63" s="163">
        <f>21-ROUNDUP(IFERROR(FIND("nline",#REF!),0)/100,0)-ROUNDUP(IFERROR(FIND("nline",#REF!),0)/100,0)-ROUNDUP(IFERROR(FIND("nline",#REF!),0)/100,0)-ROUNDUP(IFERROR(FIND("nline",#REF!),0)/100,0)-ROUNDUP(IFERROR(FIND("uzmanlık",Q63),0)/100,0)-COUNTBLANK(C63:R63)-COUNTIF(C63:R63,"Türk Dili")-COUNTIF(C63:R63,"Atatürk İlk. Ve İnk. Tar.")-COUNTIF(C63:R63,"Staj 1")-COUNTIF(C63:R63,"Staj 2")-COUNTIF(C63:R63,"Bilg. Müh. Tasarımı")-COUNTIF(C63:R63,"Fizik I - Lab")</f>
        <v>14</v>
      </c>
      <c r="V63" s="23"/>
    </row>
    <row r="64" spans="1:22" s="54" customFormat="1" x14ac:dyDescent="0.25">
      <c r="A64" s="807"/>
      <c r="B64" s="164">
        <v>0.75</v>
      </c>
      <c r="C64" s="351" t="str">
        <f>IF(ISBLANK('PROGRAM-DERS'!C68),"",CONCATENATE('PROGRAM-DERS'!C68," (",'PROGRAM-Öğretim Üyesi'!C64,") - ",'PROGRAM-SINIF'!C64))</f>
        <v>Matematik I - A (KM4) () - İnternet</v>
      </c>
      <c r="D64" s="350" t="str">
        <f>IF(ISBLANK('PROGRAM-DERS'!D68),"",CONCATENATE('PROGRAM-DERS'!D68," (",'PROGRAM-Öğretim Üyesi'!D64,") - ",'PROGRAM-SINIF'!D64))</f>
        <v>Matematik I - B (KM6) () - İnternet</v>
      </c>
      <c r="E64" s="85" t="str">
        <f>IF(ISBLANK('PROGRAM-DERS'!E68),"",CONCATENATE('PROGRAM-DERS'!E68," (",'PROGRAM-Öğretim Üyesi'!E64,") - ",'PROGRAM-SINIF'!E64))</f>
        <v>Matematik I - C (1202) () - İnternet</v>
      </c>
      <c r="F64" s="351" t="str">
        <f>IF(ISBLANK('PROGRAM-DERS'!F68),"",CONCATENATE('PROGRAM-DERS'!F68," (",'PROGRAM-Öğretim Üyesi'!F64,") - ",'PROGRAM-SINIF'!F64))</f>
        <v/>
      </c>
      <c r="G64" s="350" t="str">
        <f>IF(ISBLANK('PROGRAM-DERS'!G68),"",CONCATENATE('PROGRAM-DERS'!G68," (",'PROGRAM-Öğretim Üyesi'!G64,") - ",'PROGRAM-SINIF'!G64))</f>
        <v/>
      </c>
      <c r="H64" s="350" t="str">
        <f>IF(ISBLANK('PROGRAM-DERS'!H68),"",CONCATENATE('PROGRAM-DERS'!H68," (",'PROGRAM-Öğretim Üyesi'!H64,") - ",'PROGRAM-SINIF'!H64))</f>
        <v>ALİ GÜLBAĞ () - İnternet</v>
      </c>
      <c r="I64" s="352" t="str">
        <f>IF(ISBLANK('PROGRAM-DERS'!I68),"",CONCATENATE('PROGRAM-DERS'!I68," (",'PROGRAM-Öğretim Üyesi'!I64,") - ",'PROGRAM-SINIF'!I64))</f>
        <v/>
      </c>
      <c r="J64" s="156" t="str">
        <f>IF(ISBLANK('PROGRAM-DERS'!J68),"",CONCATENATE('PROGRAM-DERS'!J68," (",'PROGRAM-Öğretim Üyesi'!J64,") - ",'PROGRAM-SINIF'!J64))</f>
        <v>SİNAN İLYAS  () - İnternet</v>
      </c>
      <c r="K64" s="351" t="str">
        <f>IF(ISBLANK('PROGRAM-DERS'!K68),"",CONCATENATE('PROGRAM-DERS'!K68," (",'PROGRAM-Öğretim Üyesi'!K64,") - ",'PROGRAM-SINIF'!K64))</f>
        <v>İşletim Sistemleri - A (1107) () - İnternet</v>
      </c>
      <c r="L64" s="351" t="str">
        <f>IF(ISBLANK('PROGRAM-DERS'!L68),"",CONCATENATE('PROGRAM-DERS'!L68," (",'PROGRAM-Öğretim Üyesi'!L64,") - ",'PROGRAM-SINIF'!L64))</f>
        <v>Veri İletişimi - B (1108) () - İnternet</v>
      </c>
      <c r="M64" s="351" t="str">
        <f>IF(ISBLANK('PROGRAM-DERS'!M68),"",CONCATENATE('PROGRAM-DERS'!M68," (",'PROGRAM-Öğretim Üyesi'!M64,") - ",'PROGRAM-SINIF'!M64))</f>
        <v>Veri İletişimi - C(1109) () - İnternet</v>
      </c>
      <c r="N64" s="351" t="str">
        <f>IF(ISBLANK('PROGRAM-DERS'!N68),"",CONCATENATE('PROGRAM-DERS'!N68," (",'PROGRAM-Öğretim Üyesi'!N64,") - ",'PROGRAM-SINIF'!N64))</f>
        <v/>
      </c>
      <c r="O64" s="351" t="str">
        <f>IF(ISBLANK('PROGRAM-DERS'!O68),"",CONCATENATE('PROGRAM-DERS'!O68," (",'PROGRAM-Öğretim Üyesi'!O64,") - ",'PROGRAM-SINIF'!O64))</f>
        <v/>
      </c>
      <c r="P64" s="351" t="str">
        <f>IF(ISBLANK('PROGRAM-DERS'!P68),"",CONCATENATE('PROGRAM-DERS'!P68," (",'PROGRAM-Öğretim Üyesi'!P64,") - ",'PROGRAM-SINIF'!P64))</f>
        <v/>
      </c>
      <c r="Q64" s="351" t="str">
        <f>IF(ISBLANK('PROGRAM-DERS'!Q68),"",CONCATENATE('PROGRAM-DERS'!Q68," (",'PROGRAM-Öğretim Üyesi'!Q64,") - ",'PROGRAM-SINIF'!Q64))</f>
        <v/>
      </c>
      <c r="R64" s="351" t="str">
        <f>IF(ISBLANK('PROGRAM-DERS'!S68),"",CONCATENATE('PROGRAM-DERS'!S68," (",'PROGRAM-Öğretim Üyesi'!R64,") - ",'PROGRAM-SINIF'!R64))</f>
        <v>AHMET ÖZMEN () - İnternet</v>
      </c>
      <c r="S64" s="351" t="str">
        <f>IF(ISBLANK('PROGRAM-DERS'!T68),"",CONCATENATE('PROGRAM-DERS'!T68," (",'PROGRAM-Öğretim Üyesi'!S64,") - ",'PROGRAM-SINIF'!S64))</f>
        <v/>
      </c>
      <c r="T64" s="351" t="str">
        <f>IF(ISBLANK('PROGRAM-DERS'!U68),"",CONCATENATE('PROGRAM-DERS'!U68," (",'PROGRAM-Öğretim Üyesi'!T64,") - ",'PROGRAM-SINIF'!T64))</f>
        <v/>
      </c>
      <c r="U64" s="163">
        <f>21-ROUNDUP(IFERROR(FIND("nline",#REF!),0)/100,0)-ROUNDUP(IFERROR(FIND("nline",#REF!),0)/100,0)-ROUNDUP(IFERROR(FIND("nline",#REF!),0)/100,0)-ROUNDUP(IFERROR(FIND("nline",#REF!),0)/100,0)-ROUNDUP(IFERROR(FIND("uzmanlık",Q64),0)/100,0)-COUNTBLANK(C64:R64)-COUNTIF(C64:R64,"Türk Dili")-COUNTIF(C64:R64,"Atatürk İlk. Ve İnk. Tar.")-COUNTIF(C64:R64,"Staj 1")-COUNTIF(C64:R64,"Staj 2")-COUNTIF(C64:R64,"Bilg. Müh. Tasarımı")-COUNTIF(C64:R64,"Fizik I - Lab")</f>
        <v>14</v>
      </c>
      <c r="V64" s="23"/>
    </row>
    <row r="65" spans="1:22" s="54" customFormat="1" x14ac:dyDescent="0.25">
      <c r="A65" s="807"/>
      <c r="B65" s="164">
        <v>0.79166666666666696</v>
      </c>
      <c r="C65" s="351" t="str">
        <f>IF(ISBLANK('PROGRAM-DERS'!C69),"",CONCATENATE('PROGRAM-DERS'!C69," (",'PROGRAM-Öğretim Üyesi'!C65,") - ",'PROGRAM-SINIF'!C65))</f>
        <v/>
      </c>
      <c r="D65" s="350" t="str">
        <f>IF(ISBLANK('PROGRAM-DERS'!D69),"",CONCATENATE('PROGRAM-DERS'!D69," (",'PROGRAM-Öğretim Üyesi'!D65,") - ",'PROGRAM-SINIF'!D65))</f>
        <v/>
      </c>
      <c r="E65" s="85" t="str">
        <f>IF(ISBLANK('PROGRAM-DERS'!E69),"",CONCATENATE('PROGRAM-DERS'!E69," (",'PROGRAM-Öğretim Üyesi'!E65,") - ",'PROGRAM-SINIF'!E65))</f>
        <v/>
      </c>
      <c r="F65" s="351" t="str">
        <f>IF(ISBLANK('PROGRAM-DERS'!F69),"",CONCATENATE('PROGRAM-DERS'!F69," (",'PROGRAM-Öğretim Üyesi'!F65,") - ",'PROGRAM-SINIF'!F65))</f>
        <v xml:space="preserve">  ( ) - İnternet</v>
      </c>
      <c r="G65" s="350" t="str">
        <f>IF(ISBLANK('PROGRAM-DERS'!G69),"",CONCATENATE('PROGRAM-DERS'!G69," (",'PROGRAM-Öğretim Üyesi'!G65,") - ",'PROGRAM-SINIF'!G65))</f>
        <v>Mantık Devreleri - A (1104) () - İnternet</v>
      </c>
      <c r="H65" s="350" t="str">
        <f>IF(ISBLANK('PROGRAM-DERS'!H69),"",CONCATENATE('PROGRAM-DERS'!H69," (",'PROGRAM-Öğretim Üyesi'!H65,") - ",'PROGRAM-SINIF'!H65))</f>
        <v/>
      </c>
      <c r="I65" s="352" t="str">
        <f>IF(ISBLANK('PROGRAM-DERS'!I69),"",CONCATENATE('PROGRAM-DERS'!I69," (",'PROGRAM-Öğretim Üyesi'!I65,") - ",'PROGRAM-SINIF'!I65))</f>
        <v/>
      </c>
      <c r="J65" s="156" t="str">
        <f>IF(ISBLANK('PROGRAM-DERS'!J69),"",CONCATENATE('PROGRAM-DERS'!J69," (",'PROGRAM-Öğretim Üyesi'!J65,") - ",'PROGRAM-SINIF'!J65))</f>
        <v/>
      </c>
      <c r="K65" s="351" t="str">
        <f>IF(ISBLANK('PROGRAM-DERS'!K69),"",CONCATENATE('PROGRAM-DERS'!K69," (",'PROGRAM-Öğretim Üyesi'!K65,") - ",'PROGRAM-SINIF'!K65))</f>
        <v>AHMET ZENGİN () - İnternet</v>
      </c>
      <c r="L65" s="351" t="str">
        <f>IF(ISBLANK('PROGRAM-DERS'!L69),"",CONCATENATE('PROGRAM-DERS'!L69," (",'PROGRAM-Öğretim Üyesi'!L65,") - ",'PROGRAM-SINIF'!L65))</f>
        <v>Veri İletişimi - B (1108) () - İnternet</v>
      </c>
      <c r="M65" s="351" t="str">
        <f>IF(ISBLANK('PROGRAM-DERS'!M69),"",CONCATENATE('PROGRAM-DERS'!M69," (",'PROGRAM-Öğretim Üyesi'!M65,") - ",'PROGRAM-SINIF'!M65))</f>
        <v>Veri İletişimi - C(1109) () - İnternet</v>
      </c>
      <c r="N65" s="351" t="str">
        <f>IF(ISBLANK('PROGRAM-DERS'!N69),"",CONCATENATE('PROGRAM-DERS'!N69," (",'PROGRAM-Öğretim Üyesi'!N65,") - ",'PROGRAM-SINIF'!N65))</f>
        <v/>
      </c>
      <c r="O65" s="351" t="str">
        <f>IF(ISBLANK('PROGRAM-DERS'!O69),"",CONCATENATE('PROGRAM-DERS'!O69," (",'PROGRAM-Öğretim Üyesi'!O65,") - ",'PROGRAM-SINIF'!O65))</f>
        <v/>
      </c>
      <c r="P65" s="351" t="str">
        <f>IF(ISBLANK('PROGRAM-DERS'!P69),"",CONCATENATE('PROGRAM-DERS'!P69," (",'PROGRAM-Öğretim Üyesi'!P65,") - ",'PROGRAM-SINIF'!P65))</f>
        <v>Kriptolojiye Giriş (1201) () - İnternet</v>
      </c>
      <c r="Q65" s="351" t="str">
        <f>IF(ISBLANK('PROGRAM-DERS'!Q69),"",CONCATENATE('PROGRAM-DERS'!Q69," (",'PROGRAM-Öğretim Üyesi'!Q65,") - ",'PROGRAM-SINIF'!Q65))</f>
        <v/>
      </c>
      <c r="R65" s="351" t="str">
        <f>IF(ISBLANK('PROGRAM-DERS'!S69),"",CONCATENATE('PROGRAM-DERS'!S69," (",'PROGRAM-Öğretim Üyesi'!R65,") - ",'PROGRAM-SINIF'!R65))</f>
        <v/>
      </c>
      <c r="S65" s="351" t="str">
        <f>IF(ISBLANK('PROGRAM-DERS'!T69),"",CONCATENATE('PROGRAM-DERS'!T69," (",'PROGRAM-Öğretim Üyesi'!S65,") - ",'PROGRAM-SINIF'!S65))</f>
        <v/>
      </c>
      <c r="T65" s="351" t="str">
        <f>IF(ISBLANK('PROGRAM-DERS'!U69),"",CONCATENATE('PROGRAM-DERS'!U69," (",'PROGRAM-Öğretim Üyesi'!T65,") - ",'PROGRAM-SINIF'!T65))</f>
        <v/>
      </c>
      <c r="U65" s="163">
        <f>21-ROUNDUP(IFERROR(FIND("nline",#REF!),0)/100,0)-ROUNDUP(IFERROR(FIND("nline",#REF!),0)/100,0)-ROUNDUP(IFERROR(FIND("nline",#REF!),0)/100,0)-ROUNDUP(IFERROR(FIND("nline",#REF!),0)/100,0)-ROUNDUP(IFERROR(FIND("uzmanlık",Q65),0)/100,0)-COUNTBLANK(C65:R65)-COUNTIF(C65:R65,"Türk Dili")-COUNTIF(C65:R65,"Atatürk İlk. Ve İnk. Tar.")-COUNTIF(C65:R65,"Staj 1")-COUNTIF(C65:R65,"Staj 2")-COUNTIF(C65:R65,"Bilg. Müh. Tasarımı")-COUNTIF(C65:R65,"Fizik I - Lab")</f>
        <v>11</v>
      </c>
      <c r="V65" s="23"/>
    </row>
    <row r="66" spans="1:22" s="54" customFormat="1" ht="31.5" x14ac:dyDescent="0.25">
      <c r="A66" s="807"/>
      <c r="B66" s="164">
        <v>0.83333333333333304</v>
      </c>
      <c r="C66" s="351" t="str">
        <f>IF(ISBLANK('PROGRAM-DERS'!C70),"",CONCATENATE('PROGRAM-DERS'!C70," (",'PROGRAM-Öğretim Üyesi'!C66,") - ",'PROGRAM-SINIF'!C66))</f>
        <v/>
      </c>
      <c r="D66" s="350" t="str">
        <f>IF(ISBLANK('PROGRAM-DERS'!D70),"",CONCATENATE('PROGRAM-DERS'!D70," (",'PROGRAM-Öğretim Üyesi'!D66,") - ",'PROGRAM-SINIF'!D66))</f>
        <v/>
      </c>
      <c r="E66" s="85" t="str">
        <f>IF(ISBLANK('PROGRAM-DERS'!E70),"",CONCATENATE('PROGRAM-DERS'!E70," (",'PROGRAM-Öğretim Üyesi'!E66,") - ",'PROGRAM-SINIF'!E66))</f>
        <v/>
      </c>
      <c r="F66" s="351" t="str">
        <f>IF(ISBLANK('PROGRAM-DERS'!F70),"",CONCATENATE('PROGRAM-DERS'!F70," (",'PROGRAM-Öğretim Üyesi'!F66,") - ",'PROGRAM-SINIF'!F66))</f>
        <v/>
      </c>
      <c r="G66" s="350" t="str">
        <f>IF(ISBLANK('PROGRAM-DERS'!G70),"",CONCATENATE('PROGRAM-DERS'!G70," (",'PROGRAM-Öğretim Üyesi'!G66,") - ",'PROGRAM-SINIF'!G66))</f>
        <v>ATATÜRK İLKELERİ VE İNKİLAP TARİHİ () - İnternet</v>
      </c>
      <c r="H66" s="350" t="str">
        <f>IF(ISBLANK('PROGRAM-DERS'!H70),"",CONCATENATE('PROGRAM-DERS'!H70," (",'PROGRAM-Öğretim Üyesi'!H66,") - ",'PROGRAM-SINIF'!H66))</f>
        <v/>
      </c>
      <c r="I66" s="352" t="str">
        <f>IF(ISBLANK('PROGRAM-DERS'!I70),"",CONCATENATE('PROGRAM-DERS'!I70," (",'PROGRAM-Öğretim Üyesi'!I66,") - ",'PROGRAM-SINIF'!I66))</f>
        <v/>
      </c>
      <c r="J66" s="156" t="str">
        <f>IF(ISBLANK('PROGRAM-DERS'!J70),"",CONCATENATE('PROGRAM-DERS'!J70," (",'PROGRAM-Öğretim Üyesi'!J66,") - ",'PROGRAM-SINIF'!J66))</f>
        <v/>
      </c>
      <c r="K66" s="351" t="str">
        <f>IF(ISBLANK('PROGRAM-DERS'!K70),"",CONCATENATE('PROGRAM-DERS'!K70," (",'PROGRAM-Öğretim Üyesi'!K66,") - ",'PROGRAM-SINIF'!K66))</f>
        <v>Web Programlama - A(1103) () - İnternet</v>
      </c>
      <c r="L66" s="351" t="str">
        <f>IF(ISBLANK('PROGRAM-DERS'!L70),"",CONCATENATE('PROGRAM-DERS'!L70," (",'PROGRAM-Öğretim Üyesi'!L66,") - ",'PROGRAM-SINIF'!L66))</f>
        <v>İBRAHİM ÖZÇELİK ( ) - İnternet</v>
      </c>
      <c r="M66" s="351" t="str">
        <f>IF(ISBLANK('PROGRAM-DERS'!M70),"",CONCATENATE('PROGRAM-DERS'!M70," (",'PROGRAM-Öğretim Üyesi'!M66,") - ",'PROGRAM-SINIF'!M66))</f>
        <v>MURAT İSKEFİYELİ () - İnternet</v>
      </c>
      <c r="N66" s="351" t="str">
        <f>IF(ISBLANK('PROGRAM-DERS'!N70),"",CONCATENATE('PROGRAM-DERS'!N70," (",'PROGRAM-Öğretim Üyesi'!N66,") - ",'PROGRAM-SINIF'!N66))</f>
        <v/>
      </c>
      <c r="O66" s="351" t="str">
        <f>IF(ISBLANK('PROGRAM-DERS'!O70),"",CONCATENATE('PROGRAM-DERS'!O70," (",'PROGRAM-Öğretim Üyesi'!O66,") - ",'PROGRAM-SINIF'!O66))</f>
        <v/>
      </c>
      <c r="P66" s="351" t="str">
        <f>IF(ISBLANK('PROGRAM-DERS'!P70),"",CONCATENATE('PROGRAM-DERS'!P70," (",'PROGRAM-Öğretim Üyesi'!P66,") - ",'PROGRAM-SINIF'!P66))</f>
        <v>Kriptolojiye Giriş (1201) () - İnternet</v>
      </c>
      <c r="Q66" s="351" t="str">
        <f>IF(ISBLANK('PROGRAM-DERS'!Q70),"",CONCATENATE('PROGRAM-DERS'!Q70," (",'PROGRAM-Öğretim Üyesi'!Q66,") - ",'PROGRAM-SINIF'!Q66))</f>
        <v/>
      </c>
      <c r="R66" s="351" t="str">
        <f>IF(ISBLANK('PROGRAM-DERS'!S70),"",CONCATENATE('PROGRAM-DERS'!S70," (",'PROGRAM-Öğretim Üyesi'!R66,") - ",'PROGRAM-SINIF'!R66))</f>
        <v/>
      </c>
      <c r="S66" s="351" t="str">
        <f>IF(ISBLANK('PROGRAM-DERS'!T70),"",CONCATENATE('PROGRAM-DERS'!T70," (",'PROGRAM-Öğretim Üyesi'!S66,") - ",'PROGRAM-SINIF'!S66))</f>
        <v/>
      </c>
      <c r="T66" s="351" t="str">
        <f>IF(ISBLANK('PROGRAM-DERS'!U70),"",CONCATENATE('PROGRAM-DERS'!U70," (",'PROGRAM-Öğretim Üyesi'!T66,") - ",'PROGRAM-SINIF'!T66))</f>
        <v/>
      </c>
      <c r="U66" s="163">
        <f>21-ROUNDUP(IFERROR(FIND("nline",#REF!),0)/100,0)-ROUNDUP(IFERROR(FIND("nline",#REF!),0)/100,0)-ROUNDUP(IFERROR(FIND("nline",#REF!),0)/100,0)-ROUNDUP(IFERROR(FIND("nline",#REF!),0)/100,0)-ROUNDUP(IFERROR(FIND("uzmanlık",Q66),0)/100,0)-COUNTBLANK(C66:R66)-COUNTIF(C66:R66,"Türk Dili")-COUNTIF(C66:R66,"Atatürk İlk. Ve İnk. Tar.")-COUNTIF(C66:R66,"Staj 1")-COUNTIF(C66:R66,"Staj 2")-COUNTIF(C66:R66,"Bilg. Müh. Tasarımı")-COUNTIF(C66:R66,"Fizik I - Lab")</f>
        <v>10</v>
      </c>
      <c r="V66" s="23"/>
    </row>
    <row r="67" spans="1:22" s="54" customFormat="1" ht="31.5" x14ac:dyDescent="0.25">
      <c r="A67" s="807"/>
      <c r="B67" s="164">
        <v>0.875</v>
      </c>
      <c r="C67" s="351" t="str">
        <f>IF(ISBLANK('PROGRAM-DERS'!C71),"",CONCATENATE('PROGRAM-DERS'!C71," (",'PROGRAM-Öğretim Üyesi'!C67,") - ",'PROGRAM-SINIF'!C67))</f>
        <v/>
      </c>
      <c r="D67" s="350" t="str">
        <f>IF(ISBLANK('PROGRAM-DERS'!D71),"",CONCATENATE('PROGRAM-DERS'!D71," (",'PROGRAM-Öğretim Üyesi'!D67,") - ",'PROGRAM-SINIF'!D67))</f>
        <v/>
      </c>
      <c r="E67" s="85" t="str">
        <f>IF(ISBLANK('PROGRAM-DERS'!E71),"",CONCATENATE('PROGRAM-DERS'!E71," (",'PROGRAM-Öğretim Üyesi'!E67,") - ",'PROGRAM-SINIF'!E67))</f>
        <v/>
      </c>
      <c r="F67" s="351" t="str">
        <f>IF(ISBLANK('PROGRAM-DERS'!F71),"",CONCATENATE('PROGRAM-DERS'!F71," (",'PROGRAM-Öğretim Üyesi'!F67,") - ",'PROGRAM-SINIF'!F67))</f>
        <v/>
      </c>
      <c r="G67" s="350" t="str">
        <f>IF(ISBLANK('PROGRAM-DERS'!G71),"",CONCATENATE('PROGRAM-DERS'!G71," (",'PROGRAM-Öğretim Üyesi'!G67,") - ",'PROGRAM-SINIF'!G67))</f>
        <v>ATATÜRK İLKELERİ VE İNKİLAP TARİHİ () - İnternet</v>
      </c>
      <c r="H67" s="350" t="str">
        <f>IF(ISBLANK('PROGRAM-DERS'!H71),"",CONCATENATE('PROGRAM-DERS'!H71," (",'PROGRAM-Öğretim Üyesi'!H67,") - ",'PROGRAM-SINIF'!H67))</f>
        <v/>
      </c>
      <c r="I67" s="352" t="str">
        <f>IF(ISBLANK('PROGRAM-DERS'!I71),"",CONCATENATE('PROGRAM-DERS'!I71," (",'PROGRAM-Öğretim Üyesi'!I67,") - ",'PROGRAM-SINIF'!I67))</f>
        <v/>
      </c>
      <c r="J67" s="156" t="str">
        <f>IF(ISBLANK('PROGRAM-DERS'!J71),"",CONCATENATE('PROGRAM-DERS'!J71," (",'PROGRAM-Öğretim Üyesi'!J67,") - ",'PROGRAM-SINIF'!J67))</f>
        <v/>
      </c>
      <c r="K67" s="351" t="str">
        <f>IF(ISBLANK('PROGRAM-DERS'!K71),"",CONCATENATE('PROGRAM-DERS'!K71," (",'PROGRAM-Öğretim Üyesi'!K67,") - ",'PROGRAM-SINIF'!K67))</f>
        <v xml:space="preserve">  () - İnternet</v>
      </c>
      <c r="L67" s="351" t="str">
        <f>IF(ISBLANK('PROGRAM-DERS'!L71),"",CONCATENATE('PROGRAM-DERS'!L71," (",'PROGRAM-Öğretim Üyesi'!L67,") - ",'PROGRAM-SINIF'!L67))</f>
        <v/>
      </c>
      <c r="M67" s="351" t="str">
        <f>IF(ISBLANK('PROGRAM-DERS'!M71),"",CONCATENATE('PROGRAM-DERS'!M71," (",'PROGRAM-Öğretim Üyesi'!M67,") - ",'PROGRAM-SINIF'!M67))</f>
        <v/>
      </c>
      <c r="N67" s="351" t="str">
        <f>IF(ISBLANK('PROGRAM-DERS'!N71),"",CONCATENATE('PROGRAM-DERS'!N71," (",'PROGRAM-Öğretim Üyesi'!N67,") - ",'PROGRAM-SINIF'!N67))</f>
        <v/>
      </c>
      <c r="O67" s="351" t="str">
        <f>IF(ISBLANK('PROGRAM-DERS'!O71),"",CONCATENATE('PROGRAM-DERS'!O71," (",'PROGRAM-Öğretim Üyesi'!O67,") - ",'PROGRAM-SINIF'!O67))</f>
        <v/>
      </c>
      <c r="P67" s="351" t="str">
        <f>IF(ISBLANK('PROGRAM-DERS'!P71),"",CONCATENATE('PROGRAM-DERS'!P71," (",'PROGRAM-Öğretim Üyesi'!P67,") - ",'PROGRAM-SINIF'!P67))</f>
        <v>ÜNAL  ÇAVUŞOĞLU () - İnternet</v>
      </c>
      <c r="Q67" s="351" t="str">
        <f>IF(ISBLANK('PROGRAM-DERS'!Q71),"",CONCATENATE('PROGRAM-DERS'!Q71," (",'PROGRAM-Öğretim Üyesi'!Q67,") - ",'PROGRAM-SINIF'!Q67))</f>
        <v/>
      </c>
      <c r="R67" s="351" t="str">
        <f>IF(ISBLANK('PROGRAM-DERS'!S71),"",CONCATENATE('PROGRAM-DERS'!S71," (",'PROGRAM-Öğretim Üyesi'!R67,") - ",'PROGRAM-SINIF'!R67))</f>
        <v/>
      </c>
      <c r="S67" s="351" t="str">
        <f>IF(ISBLANK('PROGRAM-DERS'!T71),"",CONCATENATE('PROGRAM-DERS'!T71," (",'PROGRAM-Öğretim Üyesi'!S67,") - ",'PROGRAM-SINIF'!S67))</f>
        <v/>
      </c>
      <c r="T67" s="351" t="str">
        <f>IF(ISBLANK('PROGRAM-DERS'!U71),"",CONCATENATE('PROGRAM-DERS'!U71," (",'PROGRAM-Öğretim Üyesi'!T67,") - ",'PROGRAM-SINIF'!T67))</f>
        <v/>
      </c>
      <c r="U67" s="163">
        <f>21-ROUNDUP(IFERROR(FIND("nline",#REF!),0)/100,0)-ROUNDUP(IFERROR(FIND("nline",#REF!),0)/100,0)-ROUNDUP(IFERROR(FIND("nline",#REF!),0)/100,0)-ROUNDUP(IFERROR(FIND("nline",#REF!),0)/100,0)-ROUNDUP(IFERROR(FIND("uzmanlık",Q67),0)/100,0)-COUNTBLANK(C67:R67)-COUNTIF(C67:R67,"Türk Dili")-COUNTIF(C67:R67,"Atatürk İlk. Ve İnk. Tar.")-COUNTIF(C67:R67,"Staj 1")-COUNTIF(C67:R67,"Staj 2")-COUNTIF(C67:R67,"Bilg. Müh. Tasarımı")-COUNTIF(C67:R67,"Fizik I - Lab")</f>
        <v>8</v>
      </c>
      <c r="V67" s="23"/>
    </row>
    <row r="68" spans="1:22" s="54" customFormat="1" ht="31.5" x14ac:dyDescent="0.25">
      <c r="A68" s="807"/>
      <c r="B68" s="165">
        <v>0.91666666666666663</v>
      </c>
      <c r="C68" s="351" t="str">
        <f>IF(ISBLANK('PROGRAM-DERS'!C72),"",CONCATENATE('PROGRAM-DERS'!C72," (",'PROGRAM-Öğretim Üyesi'!C68,") - ",'PROGRAM-SINIF'!C68))</f>
        <v/>
      </c>
      <c r="D68" s="350" t="str">
        <f>IF(ISBLANK('PROGRAM-DERS'!D72),"",CONCATENATE('PROGRAM-DERS'!D72," (",'PROGRAM-Öğretim Üyesi'!D68,") - ",'PROGRAM-SINIF'!D68))</f>
        <v/>
      </c>
      <c r="E68" s="85" t="str">
        <f>IF(ISBLANK('PROGRAM-DERS'!E72),"",CONCATENATE('PROGRAM-DERS'!E72," (",'PROGRAM-Öğretim Üyesi'!E68,") - ",'PROGRAM-SINIF'!E68))</f>
        <v/>
      </c>
      <c r="F68" s="351" t="str">
        <f>IF(ISBLANK('PROGRAM-DERS'!F72),"",CONCATENATE('PROGRAM-DERS'!F72," (",'PROGRAM-Öğretim Üyesi'!F68,") - ",'PROGRAM-SINIF'!F68))</f>
        <v/>
      </c>
      <c r="G68" s="350" t="str">
        <f>IF(ISBLANK('PROGRAM-DERS'!G72),"",CONCATENATE('PROGRAM-DERS'!G72," (",'PROGRAM-Öğretim Üyesi'!G68,") - ",'PROGRAM-SINIF'!G68))</f>
        <v>ATATÜRK İLKELERİ VE İNKİLAP TARİHİ () - İnternet</v>
      </c>
      <c r="H68" s="350" t="str">
        <f>IF(ISBLANK('PROGRAM-DERS'!H72),"",CONCATENATE('PROGRAM-DERS'!H72," (",'PROGRAM-Öğretim Üyesi'!H68,") - ",'PROGRAM-SINIF'!H68))</f>
        <v/>
      </c>
      <c r="I68" s="352" t="str">
        <f>IF(ISBLANK('PROGRAM-DERS'!I72),"",CONCATENATE('PROGRAM-DERS'!I72," (",'PROGRAM-Öğretim Üyesi'!I68,") - ",'PROGRAM-SINIF'!I68))</f>
        <v/>
      </c>
      <c r="J68" s="156" t="str">
        <f>IF(ISBLANK('PROGRAM-DERS'!J72),"",CONCATENATE('PROGRAM-DERS'!J72," (",'PROGRAM-Öğretim Üyesi'!J68,") - ",'PROGRAM-SINIF'!J68))</f>
        <v/>
      </c>
      <c r="K68" s="351" t="str">
        <f>IF(ISBLANK('PROGRAM-DERS'!K72),"",CONCATENATE('PROGRAM-DERS'!K72," (",'PROGRAM-Öğretim Üyesi'!K68,") - ",'PROGRAM-SINIF'!K68))</f>
        <v/>
      </c>
      <c r="L68" s="351" t="str">
        <f>IF(ISBLANK('PROGRAM-DERS'!L72),"",CONCATENATE('PROGRAM-DERS'!L72," (",'PROGRAM-Öğretim Üyesi'!L68,") - ",'PROGRAM-SINIF'!L68))</f>
        <v/>
      </c>
      <c r="M68" s="351" t="str">
        <f>IF(ISBLANK('PROGRAM-DERS'!M72),"",CONCATENATE('PROGRAM-DERS'!M72," (",'PROGRAM-Öğretim Üyesi'!M68,") - ",'PROGRAM-SINIF'!M68))</f>
        <v/>
      </c>
      <c r="N68" s="351" t="str">
        <f>IF(ISBLANK('PROGRAM-DERS'!N72),"",CONCATENATE('PROGRAM-DERS'!N72," (",'PROGRAM-Öğretim Üyesi'!N68,") - ",'PROGRAM-SINIF'!N68))</f>
        <v/>
      </c>
      <c r="O68" s="351" t="str">
        <f>IF(ISBLANK('PROGRAM-DERS'!O72),"",CONCATENATE('PROGRAM-DERS'!O72," (",'PROGRAM-Öğretim Üyesi'!O68,") - ",'PROGRAM-SINIF'!O68))</f>
        <v>Bilgisayar müh.Tasarımı () - İnternet</v>
      </c>
      <c r="P68" s="351" t="str">
        <f>IF(ISBLANK('PROGRAM-DERS'!P72),"",CONCATENATE('PROGRAM-DERS'!P72," (",'PROGRAM-Öğretim Üyesi'!P68,") - ",'PROGRAM-SINIF'!P68))</f>
        <v/>
      </c>
      <c r="Q68" s="351" t="str">
        <f>IF(ISBLANK('PROGRAM-DERS'!Q72),"",CONCATENATE('PROGRAM-DERS'!Q72," (",'PROGRAM-Öğretim Üyesi'!Q68,") - ",'PROGRAM-SINIF'!Q68))</f>
        <v/>
      </c>
      <c r="R68" s="351" t="str">
        <f>IF(ISBLANK('PROGRAM-DERS'!S72),"",CONCATENATE('PROGRAM-DERS'!S72," (",'PROGRAM-Öğretim Üyesi'!R68,") - ",'PROGRAM-SINIF'!R68))</f>
        <v/>
      </c>
      <c r="S68" s="351" t="str">
        <f>IF(ISBLANK('PROGRAM-DERS'!T72),"",CONCATENATE('PROGRAM-DERS'!T72," (",'PROGRAM-Öğretim Üyesi'!S68,") - ",'PROGRAM-SINIF'!S68))</f>
        <v/>
      </c>
      <c r="T68" s="351" t="str">
        <f>IF(ISBLANK('PROGRAM-DERS'!U72),"",CONCATENATE('PROGRAM-DERS'!U72," (",'PROGRAM-Öğretim Üyesi'!T68,") - ",'PROGRAM-SINIF'!T68))</f>
        <v/>
      </c>
      <c r="U68" s="163">
        <f>21-ROUNDUP(IFERROR(FIND("nline",#REF!),0)/100,0)-ROUNDUP(IFERROR(FIND("nline",#REF!),0)/100,0)-ROUNDUP(IFERROR(FIND("nline",#REF!),0)/100,0)-ROUNDUP(IFERROR(FIND("nline",#REF!),0)/100,0)-ROUNDUP(IFERROR(FIND("uzmanlık",Q68),0)/100,0)-COUNTBLANK(C68:R68)-COUNTIF(C68:R68,"Türk Dili")-COUNTIF(C68:R68,"Atatürk İlk. Ve İnk. Tar.")-COUNTIF(C68:R68,"Staj 1")-COUNTIF(C68:R68,"Staj 2")-COUNTIF(C68:R68,"Bilg. Müh. Tasarımı")-COUNTIF(C68:R68,"Fizik I - Lab")</f>
        <v>7</v>
      </c>
      <c r="V68" s="23"/>
    </row>
    <row r="69" spans="1:22" s="54" customFormat="1" ht="32.25" thickBot="1" x14ac:dyDescent="0.3">
      <c r="A69" s="808"/>
      <c r="B69" s="166">
        <v>0.95833333333333337</v>
      </c>
      <c r="C69" s="362" t="str">
        <f>IF(ISBLANK('PROGRAM-DERS'!C73),"",CONCATENATE('PROGRAM-DERS'!C73," (",'PROGRAM-Öğretim Üyesi'!C69,") - ",'PROGRAM-SINIF'!C69))</f>
        <v/>
      </c>
      <c r="D69" s="245" t="str">
        <f>IF(ISBLANK('PROGRAM-DERS'!D73),"",CONCATENATE('PROGRAM-DERS'!D73," (",'PROGRAM-Öğretim Üyesi'!D69,") - ",'PROGRAM-SINIF'!D69))</f>
        <v/>
      </c>
      <c r="E69" s="366" t="str">
        <f>IF(ISBLANK('PROGRAM-DERS'!E73),"",CONCATENATE('PROGRAM-DERS'!E73," (",'PROGRAM-Öğretim Üyesi'!E69,") - ",'PROGRAM-SINIF'!E69))</f>
        <v/>
      </c>
      <c r="F69" s="353" t="str">
        <f>IF(ISBLANK('PROGRAM-DERS'!F73),"",CONCATENATE('PROGRAM-DERS'!F73," (",'PROGRAM-Öğretim Üyesi'!F69,") - ",'PROGRAM-SINIF'!F69))</f>
        <v/>
      </c>
      <c r="G69" s="354" t="str">
        <f>IF(ISBLANK('PROGRAM-DERS'!G73),"",CONCATENATE('PROGRAM-DERS'!G73," (",'PROGRAM-Öğretim Üyesi'!G69,") - ",'PROGRAM-SINIF'!G69))</f>
        <v>ATATÜRK İLKELERİ VE İNKİLAP TARİHİ () - İnternet</v>
      </c>
      <c r="H69" s="354" t="str">
        <f>IF(ISBLANK('PROGRAM-DERS'!H73),"",CONCATENATE('PROGRAM-DERS'!H73," (",'PROGRAM-Öğretim Üyesi'!H69,") - ",'PROGRAM-SINIF'!H69))</f>
        <v/>
      </c>
      <c r="I69" s="355" t="str">
        <f>IF(ISBLANK('PROGRAM-DERS'!I73),"",CONCATENATE('PROGRAM-DERS'!I73," (",'PROGRAM-Öğretim Üyesi'!I69,") - ",'PROGRAM-SINIF'!I69))</f>
        <v/>
      </c>
      <c r="J69" s="156" t="str">
        <f>IF(ISBLANK('PROGRAM-DERS'!J73),"",CONCATENATE('PROGRAM-DERS'!J73," (",'PROGRAM-Öğretim Üyesi'!J69,") - ",'PROGRAM-SINIF'!J69))</f>
        <v/>
      </c>
      <c r="K69" s="351" t="str">
        <f>IF(ISBLANK('PROGRAM-DERS'!K73),"",CONCATENATE('PROGRAM-DERS'!K73," (",'PROGRAM-Öğretim Üyesi'!K69,") - ",'PROGRAM-SINIF'!K69))</f>
        <v/>
      </c>
      <c r="L69" s="351" t="str">
        <f>IF(ISBLANK('PROGRAM-DERS'!L73),"",CONCATENATE('PROGRAM-DERS'!L73," (",'PROGRAM-Öğretim Üyesi'!L69,") - ",'PROGRAM-SINIF'!L69))</f>
        <v/>
      </c>
      <c r="M69" s="351" t="str">
        <f>IF(ISBLANK('PROGRAM-DERS'!M73),"",CONCATENATE('PROGRAM-DERS'!M73," (",'PROGRAM-Öğretim Üyesi'!M69,") - ",'PROGRAM-SINIF'!M69))</f>
        <v/>
      </c>
      <c r="N69" s="351" t="str">
        <f>IF(ISBLANK('PROGRAM-DERS'!N73),"",CONCATENATE('PROGRAM-DERS'!N73," (",'PROGRAM-Öğretim Üyesi'!N69,") - ",'PROGRAM-SINIF'!N69))</f>
        <v/>
      </c>
      <c r="O69" s="351" t="str">
        <f>IF(ISBLANK('PROGRAM-DERS'!O73),"",CONCATENATE('PROGRAM-DERS'!O73," (",'PROGRAM-Öğretim Üyesi'!O69,") - ",'PROGRAM-SINIF'!O69))</f>
        <v/>
      </c>
      <c r="P69" s="351" t="str">
        <f>IF(ISBLANK('PROGRAM-DERS'!P73),"",CONCATENATE('PROGRAM-DERS'!P73," (",'PROGRAM-Öğretim Üyesi'!P69,") - ",'PROGRAM-SINIF'!P69))</f>
        <v/>
      </c>
      <c r="Q69" s="351" t="str">
        <f>IF(ISBLANK('PROGRAM-DERS'!Q73),"",CONCATENATE('PROGRAM-DERS'!Q73," (",'PROGRAM-Öğretim Üyesi'!Q69,") - ",'PROGRAM-SINIF'!Q69))</f>
        <v/>
      </c>
      <c r="R69" s="351" t="str">
        <f>IF(ISBLANK('PROGRAM-DERS'!S73),"",CONCATENATE('PROGRAM-DERS'!S73," (",'PROGRAM-Öğretim Üyesi'!R69,") - ",'PROGRAM-SINIF'!R69))</f>
        <v/>
      </c>
      <c r="S69" s="351" t="str">
        <f>IF(ISBLANK('PROGRAM-DERS'!T73),"",CONCATENATE('PROGRAM-DERS'!T73," (",'PROGRAM-Öğretim Üyesi'!S69,") - ",'PROGRAM-SINIF'!S69))</f>
        <v/>
      </c>
      <c r="T69" s="351" t="str">
        <f>IF(ISBLANK('PROGRAM-DERS'!U73),"",CONCATENATE('PROGRAM-DERS'!U73," (",'PROGRAM-Öğretim Üyesi'!T69,") - ",'PROGRAM-SINIF'!T69))</f>
        <v/>
      </c>
      <c r="U69" s="163">
        <f>21-ROUNDUP(IFERROR(FIND("nline",#REF!),0)/100,0)-ROUNDUP(IFERROR(FIND("nline",#REF!),0)/100,0)-ROUNDUP(IFERROR(FIND("nline",#REF!),0)/100,0)-ROUNDUP(IFERROR(FIND("nline",#REF!),0)/100,0)-ROUNDUP(IFERROR(FIND("uzmanlık",Q69),0)/100,0)-COUNTBLANK(C69:R69)-COUNTIF(C69:R69,"Türk Dili")-COUNTIF(C69:R69,"Atatürk İlk. Ve İnk. Tar.")-COUNTIF(C69:R69,"Staj 1")-COUNTIF(C69:R69,"Staj 2")-COUNTIF(C69:R69,"Bilg. Müh. Tasarımı")-COUNTIF(C69:R69,"Fizik I - Lab")</f>
        <v>6</v>
      </c>
      <c r="V69" s="23"/>
    </row>
    <row r="70" spans="1:22" ht="16.5" customHeight="1" x14ac:dyDescent="0.25">
      <c r="A70" s="806" t="s">
        <v>4</v>
      </c>
      <c r="B70" s="155">
        <v>0.29166666666666669</v>
      </c>
      <c r="C70" s="233" t="str">
        <f>IF(ISBLANK('PROGRAM-DERS'!C74),"",CONCATENATE('PROGRAM-DERS'!C74," (",'PROGRAM-Öğretim Üyesi'!C70,") - ",'PROGRAM-SINIF'!C70))</f>
        <v/>
      </c>
      <c r="D70" s="234" t="str">
        <f>IF(ISBLANK('PROGRAM-DERS'!D74),"",CONCATENATE('PROGRAM-DERS'!D74," (",'PROGRAM-Öğretim Üyesi'!D70,") - ",'PROGRAM-SINIF'!D70))</f>
        <v/>
      </c>
      <c r="E70" s="234" t="str">
        <f>IF(ISBLANK('PROGRAM-DERS'!E74),"",CONCATENATE('PROGRAM-DERS'!E74," (",'PROGRAM-Öğretim Üyesi'!E70,") - ",'PROGRAM-SINIF'!E70))</f>
        <v/>
      </c>
      <c r="F70" s="143" t="str">
        <f>IF(ISBLANK('PROGRAM-DERS'!F74),"",CONCATENATE('PROGRAM-DERS'!F74," (",'PROGRAM-Öğretim Üyesi'!F70,") - ",'PROGRAM-SINIF'!F70))</f>
        <v/>
      </c>
      <c r="G70" s="41" t="str">
        <f>IF(ISBLANK('PROGRAM-DERS'!G74),"",CONCATENATE('PROGRAM-DERS'!G74," (",'PROGRAM-Öğretim Üyesi'!G70,") - ",'PROGRAM-SINIF'!G70))</f>
        <v/>
      </c>
      <c r="H70" s="184" t="str">
        <f>IF(ISBLANK('PROGRAM-DERS'!H74),"",CONCATENATE('PROGRAM-DERS'!H74," (",'PROGRAM-Öğretim Üyesi'!H70,") - ",'PROGRAM-SINIF'!H70))</f>
        <v/>
      </c>
      <c r="I70" s="184" t="str">
        <f>IF(ISBLANK('PROGRAM-DERS'!I74),"",CONCATENATE('PROGRAM-DERS'!I74," (",'PROGRAM-Öğretim Üyesi'!I70,") - ",'PROGRAM-SINIF'!I70))</f>
        <v/>
      </c>
      <c r="J70" s="351" t="str">
        <f>IF(ISBLANK('PROGRAM-DERS'!J74),"",CONCATENATE('PROGRAM-DERS'!J74," (",'PROGRAM-Öğretim Üyesi'!J70,") - ",'PROGRAM-SINIF'!J70))</f>
        <v/>
      </c>
      <c r="K70" s="351" t="str">
        <f>IF(ISBLANK('PROGRAM-DERS'!K74),"",CONCATENATE('PROGRAM-DERS'!K74," (",'PROGRAM-Öğretim Üyesi'!K70,") - ",'PROGRAM-SINIF'!K70))</f>
        <v/>
      </c>
      <c r="L70" s="351" t="str">
        <f>IF(ISBLANK('PROGRAM-DERS'!L74),"",CONCATENATE('PROGRAM-DERS'!L74," (",'PROGRAM-Öğretim Üyesi'!L70,") - ",'PROGRAM-SINIF'!L70))</f>
        <v/>
      </c>
      <c r="M70" s="351" t="str">
        <f>IF(ISBLANK('PROGRAM-DERS'!M74),"",CONCATENATE('PROGRAM-DERS'!M74," (",'PROGRAM-Öğretim Üyesi'!M70,") - ",'PROGRAM-SINIF'!M70))</f>
        <v/>
      </c>
      <c r="N70" s="351" t="str">
        <f>IF(ISBLANK('PROGRAM-DERS'!N74),"",CONCATENATE('PROGRAM-DERS'!N74," (",'PROGRAM-Öğretim Üyesi'!N70,") - ",'PROGRAM-SINIF'!N70))</f>
        <v/>
      </c>
      <c r="O70" s="351" t="str">
        <f>IF(ISBLANK('PROGRAM-DERS'!O74),"",CONCATENATE('PROGRAM-DERS'!O74," (",'PROGRAM-Öğretim Üyesi'!O70,") - ",'PROGRAM-SINIF'!O70))</f>
        <v>Bilgisayar müh.Tasarımı () - İnternet</v>
      </c>
      <c r="P70" s="351" t="str">
        <f>IF(ISBLANK('PROGRAM-DERS'!P74),"",CONCATENATE('PROGRAM-DERS'!P74," (",'PROGRAM-Öğretim Üyesi'!P70,") - ",'PROGRAM-SINIF'!P70))</f>
        <v/>
      </c>
      <c r="Q70" s="351" t="str">
        <f>IF(ISBLANK('PROGRAM-DERS'!Q74),"",CONCATENATE('PROGRAM-DERS'!Q74," (",'PROGRAM-Öğretim Üyesi'!Q70,") - ",'PROGRAM-SINIF'!Q70))</f>
        <v/>
      </c>
      <c r="R70" s="351" t="str">
        <f>IF(ISBLANK('PROGRAM-DERS'!S74),"",CONCATENATE('PROGRAM-DERS'!S74," (",'PROGRAM-Öğretim Üyesi'!R70,") - ",'PROGRAM-SINIF'!R70))</f>
        <v/>
      </c>
      <c r="S70" s="351" t="str">
        <f>IF(ISBLANK('PROGRAM-DERS'!T74),"",CONCATENATE('PROGRAM-DERS'!T74," (",'PROGRAM-Öğretim Üyesi'!S70,") - ",'PROGRAM-SINIF'!S70))</f>
        <v/>
      </c>
      <c r="T70" s="351" t="str">
        <f>IF(ISBLANK('PROGRAM-DERS'!U74),"",CONCATENATE('PROGRAM-DERS'!U74," (",'PROGRAM-Öğretim Üyesi'!T70,") - ",'PROGRAM-SINIF'!T70))</f>
        <v/>
      </c>
      <c r="U70" s="163">
        <f>21-ROUNDUP(IFERROR(FIND("nline",#REF!),0)/100,0)-ROUNDUP(IFERROR(FIND("nline",#REF!),0)/100,0)-ROUNDUP(IFERROR(FIND("nline",#REF!),0)/100,0)-ROUNDUP(IFERROR(FIND("nline",#REF!),0)/100,0)-ROUNDUP(IFERROR(FIND("uzmanlık",Q70),0)/100,0)-COUNTBLANK(C70:R70)-COUNTIF(C70:R70,"Türk Dili")-COUNTIF(C70:R70,"Atatürk İlk. Ve İnk. Tar.")-COUNTIF(C70:R70,"Staj 1")-COUNTIF(C70:R70,"Staj 2")-COUNTIF(C70:R70,"Bilg. Müh. Tasarımı")-COUNTIF(C70:R70,"Fizik I - Lab")</f>
        <v>6</v>
      </c>
    </row>
    <row r="71" spans="1:22" x14ac:dyDescent="0.25">
      <c r="A71" s="807"/>
      <c r="B71" s="152">
        <v>0.33333333333333331</v>
      </c>
      <c r="C71" s="351" t="str">
        <f>IF(ISBLANK('PROGRAM-DERS'!C75),"",CONCATENATE('PROGRAM-DERS'!C75," (",'PROGRAM-Öğretim Üyesi'!C71,") - ",'PROGRAM-SINIF'!C71))</f>
        <v/>
      </c>
      <c r="D71" s="350" t="str">
        <f>IF(ISBLANK('PROGRAM-DERS'!D75),"",CONCATENATE('PROGRAM-DERS'!D75," (",'PROGRAM-Öğretim Üyesi'!D71,") - ",'PROGRAM-SINIF'!D71))</f>
        <v/>
      </c>
      <c r="E71" s="350" t="str">
        <f>IF(ISBLANK('PROGRAM-DERS'!E75),"",CONCATENATE('PROGRAM-DERS'!E75," (",'PROGRAM-Öğretim Üyesi'!E71,") - ",'PROGRAM-SINIF'!E71))</f>
        <v/>
      </c>
      <c r="F71" s="352" t="str">
        <f>IF(ISBLANK('PROGRAM-DERS'!F75),"",CONCATENATE('PROGRAM-DERS'!F75," (",'PROGRAM-Öğretim Üyesi'!F71,") - ",'PROGRAM-SINIF'!F71))</f>
        <v/>
      </c>
      <c r="G71" s="156" t="str">
        <f>IF(ISBLANK('PROGRAM-DERS'!G75),"",CONCATENATE('PROGRAM-DERS'!G75," (",'PROGRAM-Öğretim Üyesi'!G71,") - ",'PROGRAM-SINIF'!G71))</f>
        <v/>
      </c>
      <c r="H71" s="351" t="str">
        <f>IF(ISBLANK('PROGRAM-DERS'!H75),"",CONCATENATE('PROGRAM-DERS'!H75," (",'PROGRAM-Öğretim Üyesi'!H71,") - ",'PROGRAM-SINIF'!H71))</f>
        <v/>
      </c>
      <c r="I71" s="351" t="str">
        <f>IF(ISBLANK('PROGRAM-DERS'!I75),"",CONCATENATE('PROGRAM-DERS'!I75," (",'PROGRAM-Öğretim Üyesi'!I71,") - ",'PROGRAM-SINIF'!I71))</f>
        <v/>
      </c>
      <c r="J71" s="351" t="str">
        <f>IF(ISBLANK('PROGRAM-DERS'!J75),"",CONCATENATE('PROGRAM-DERS'!J75," (",'PROGRAM-Öğretim Üyesi'!J71,") - ",'PROGRAM-SINIF'!J71))</f>
        <v/>
      </c>
      <c r="K71" s="351" t="str">
        <f>IF(ISBLANK('PROGRAM-DERS'!K75),"",CONCATENATE('PROGRAM-DERS'!K75," (",'PROGRAM-Öğretim Üyesi'!K71,") - ",'PROGRAM-SINIF'!K71))</f>
        <v/>
      </c>
      <c r="L71" s="351" t="str">
        <f>IF(ISBLANK('PROGRAM-DERS'!L75),"",CONCATENATE('PROGRAM-DERS'!L75," (",'PROGRAM-Öğretim Üyesi'!L71,") - ",'PROGRAM-SINIF'!L71))</f>
        <v/>
      </c>
      <c r="M71" s="351" t="str">
        <f>IF(ISBLANK('PROGRAM-DERS'!M75),"",CONCATENATE('PROGRAM-DERS'!M75," (",'PROGRAM-Öğretim Üyesi'!M71,") - ",'PROGRAM-SINIF'!M71))</f>
        <v/>
      </c>
      <c r="N71" s="351" t="str">
        <f>IF(ISBLANK('PROGRAM-DERS'!N75),"",CONCATENATE('PROGRAM-DERS'!N75," (",'PROGRAM-Öğretim Üyesi'!N71,") - ",'PROGRAM-SINIF'!N71))</f>
        <v/>
      </c>
      <c r="O71" s="351" t="str">
        <f>IF(ISBLANK('PROGRAM-DERS'!O75),"",CONCATENATE('PROGRAM-DERS'!O75," (",'PROGRAM-Öğretim Üyesi'!O71,") - ",'PROGRAM-SINIF'!O71))</f>
        <v/>
      </c>
      <c r="P71" s="351" t="str">
        <f>IF(ISBLANK('PROGRAM-DERS'!P75),"",CONCATENATE('PROGRAM-DERS'!P75," (",'PROGRAM-Öğretim Üyesi'!P71,") - ",'PROGRAM-SINIF'!P71))</f>
        <v/>
      </c>
      <c r="Q71" s="351" t="str">
        <f>IF(ISBLANK('PROGRAM-DERS'!Q75),"",CONCATENATE('PROGRAM-DERS'!Q75," (",'PROGRAM-Öğretim Üyesi'!Q71,") - ",'PROGRAM-SINIF'!Q71))</f>
        <v/>
      </c>
      <c r="R71" s="351" t="str">
        <f>IF(ISBLANK('PROGRAM-DERS'!S75),"",CONCATENATE('PROGRAM-DERS'!S75," (",'PROGRAM-Öğretim Üyesi'!R71,") - ",'PROGRAM-SINIF'!R71))</f>
        <v/>
      </c>
      <c r="S71" s="351" t="str">
        <f>IF(ISBLANK('PROGRAM-DERS'!T75),"",CONCATENATE('PROGRAM-DERS'!T75," (",'PROGRAM-Öğretim Üyesi'!S71,") - ",'PROGRAM-SINIF'!S71))</f>
        <v/>
      </c>
      <c r="T71" s="351" t="str">
        <f>IF(ISBLANK('PROGRAM-DERS'!U75),"",CONCATENATE('PROGRAM-DERS'!U75," (",'PROGRAM-Öğretim Üyesi'!T71,") - ",'PROGRAM-SINIF'!T71))</f>
        <v/>
      </c>
      <c r="U71" s="163">
        <f>21-ROUNDUP(IFERROR(FIND("nline",#REF!),0)/100,0)-ROUNDUP(IFERROR(FIND("nline",#REF!),0)/100,0)-ROUNDUP(IFERROR(FIND("nline",#REF!),0)/100,0)-ROUNDUP(IFERROR(FIND("nline",#REF!),0)/100,0)-ROUNDUP(IFERROR(FIND("uzmanlık",Q71),0)/100,0)-COUNTBLANK(C71:R71)-COUNTIF(C71:R71,"Türk Dili")-COUNTIF(C71:R71,"Atatürk İlk. Ve İnk. Tar.")-COUNTIF(C71:R71,"Staj 1")-COUNTIF(C71:R71,"Staj 2")-COUNTIF(C71:R71,"Bilg. Müh. Tasarımı")-COUNTIF(C71:R71,"Fizik I - Lab")</f>
        <v>5</v>
      </c>
    </row>
    <row r="72" spans="1:22" ht="31.5" x14ac:dyDescent="0.25">
      <c r="A72" s="807"/>
      <c r="B72" s="102">
        <v>0.375</v>
      </c>
      <c r="C72" s="351" t="str">
        <f>IF(ISBLANK('PROGRAM-DERS'!C76),"",CONCATENATE('PROGRAM-DERS'!C76," (",'PROGRAM-Öğretim Üyesi'!C72,") - ",'PROGRAM-SINIF'!C72))</f>
        <v>Fizik I - A (KM4) () - İnternet</v>
      </c>
      <c r="D72" s="350" t="str">
        <f>IF(ISBLANK('PROGRAM-DERS'!D76),"",CONCATENATE('PROGRAM-DERS'!D76," (",'PROGRAM-Öğretim Üyesi'!D72,") - ",'PROGRAM-SINIF'!D72))</f>
        <v>Fizik I - B (1102) () - İnternet</v>
      </c>
      <c r="E72" s="350" t="str">
        <f>IF(ISBLANK('PROGRAM-DERS'!E76),"",CONCATENATE('PROGRAM-DERS'!E76," (",'PROGRAM-Öğretim Üyesi'!E72,") - ",'PROGRAM-SINIF'!E72))</f>
        <v>Fizik I - C (1205) () - İnternet</v>
      </c>
      <c r="F72" s="352" t="str">
        <f>IF(ISBLANK('PROGRAM-DERS'!F76),"",CONCATENATE('PROGRAM-DERS'!F76," (",'PROGRAM-Öğretim Üyesi'!F72,") - ",'PROGRAM-SINIF'!F72))</f>
        <v/>
      </c>
      <c r="G72" s="156" t="str">
        <f>IF(ISBLANK('PROGRAM-DERS'!G76),"",CONCATENATE('PROGRAM-DERS'!G76," (",'PROGRAM-Öğretim Üyesi'!G72,") - ",'PROGRAM-SINIF'!G72))</f>
        <v xml:space="preserve">  () - İnternet</v>
      </c>
      <c r="H72" s="351" t="str">
        <f>IF(ISBLANK('PROGRAM-DERS'!H76),"",CONCATENATE('PROGRAM-DERS'!H76," (",'PROGRAM-Öğretim Üyesi'!H72,") - ",'PROGRAM-SINIF'!H72))</f>
        <v>Mantık Devreleri - B (1105) () - İnternet</v>
      </c>
      <c r="I72" s="351" t="str">
        <f>IF(ISBLANK('PROGRAM-DERS'!I76),"",CONCATENATE('PROGRAM-DERS'!I76," (",'PROGRAM-Öğretim Üyesi'!I72,") - ",'PROGRAM-SINIF'!I72))</f>
        <v>Mantık Devreleri - C (1106) () - İnternet</v>
      </c>
      <c r="J72" s="351" t="str">
        <f>IF(ISBLANK('PROGRAM-DERS'!J76),"",CONCATENATE('PROGRAM-DERS'!J76," (",'PROGRAM-Öğretim Üyesi'!J72,") - ",'PROGRAM-SINIF'!J72))</f>
        <v/>
      </c>
      <c r="K72" s="351" t="str">
        <f>IF(ISBLANK('PROGRAM-DERS'!K76),"",CONCATENATE('PROGRAM-DERS'!K76," (",'PROGRAM-Öğretim Üyesi'!K72,") - ",'PROGRAM-SINIF'!K72))</f>
        <v>Nesnelerin İnterneti ve Uygulamaları - A(1107) () - İnternet</v>
      </c>
      <c r="L72" s="351" t="str">
        <f>IF(ISBLANK('PROGRAM-DERS'!L76),"",CONCATENATE('PROGRAM-DERS'!L76," (",'PROGRAM-Öğretim Üyesi'!L72,") - ",'PROGRAM-SINIF'!L72))</f>
        <v>Nesnelerin İnterneti ve Uygulamaları - B(1109) () - İnternet</v>
      </c>
      <c r="M72" s="351" t="str">
        <f>IF(ISBLANK('PROGRAM-DERS'!M76),"",CONCATENATE('PROGRAM-DERS'!M76," (",'PROGRAM-Öğretim Üyesi'!M72,") - ",'PROGRAM-SINIF'!M72))</f>
        <v/>
      </c>
      <c r="N72" s="351" t="str">
        <f>IF(ISBLANK('PROGRAM-DERS'!N76),"",CONCATENATE('PROGRAM-DERS'!N76," (",'PROGRAM-Öğretim Üyesi'!N72,") - ",'PROGRAM-SINIF'!N72))</f>
        <v/>
      </c>
      <c r="O72" s="351" t="str">
        <f>IF(ISBLANK('PROGRAM-DERS'!O76),"",CONCATENATE('PROGRAM-DERS'!O76," (",'PROGRAM-Öğretim Üyesi'!O72,") - ",'PROGRAM-SINIF'!O72))</f>
        <v>Finasal Bilgi Teknolojileri () - İnternet</v>
      </c>
      <c r="P72" s="351" t="str">
        <f>IF(ISBLANK('PROGRAM-DERS'!P76),"",CONCATENATE('PROGRAM-DERS'!P76," (",'PROGRAM-Öğretim Üyesi'!P72,") - ",'PROGRAM-SINIF'!P72))</f>
        <v/>
      </c>
      <c r="Q72" s="351" t="str">
        <f>IF(ISBLANK('PROGRAM-DERS'!Q76),"",CONCATENATE('PROGRAM-DERS'!Q76," (",'PROGRAM-Öğretim Üyesi'!Q72,") - ",'PROGRAM-SINIF'!Q72))</f>
        <v>Optimizasyon K () - İnternet</v>
      </c>
      <c r="R72" s="351" t="str">
        <f>IF(ISBLANK('PROGRAM-DERS'!S76),"",CONCATENATE('PROGRAM-DERS'!S76," (",'PROGRAM-Öğretim Üyesi'!R72,") - ",'PROGRAM-SINIF'!R72))</f>
        <v>Mühendisler için Olasılık ve İstatistik (1209) () - İnternet</v>
      </c>
      <c r="S72" s="351" t="str">
        <f>IF(ISBLANK('PROGRAM-DERS'!T76),"",CONCATENATE('PROGRAM-DERS'!T76," (",'PROGRAM-Öğretim Üyesi'!S72,") - ",'PROGRAM-SINIF'!S72))</f>
        <v/>
      </c>
      <c r="T72" s="351" t="str">
        <f>IF(ISBLANK('PROGRAM-DERS'!U76),"",CONCATENATE('PROGRAM-DERS'!U76," (",'PROGRAM-Öğretim Üyesi'!T72,") - ",'PROGRAM-SINIF'!T72))</f>
        <v/>
      </c>
      <c r="U72" s="163">
        <f>21-ROUNDUP(IFERROR(FIND("nline",#REF!),0)/100,0)-ROUNDUP(IFERROR(FIND("nline",#REF!),0)/100,0)-ROUNDUP(IFERROR(FIND("nline",#REF!),0)/100,0)-ROUNDUP(IFERROR(FIND("nline",#REF!),0)/100,0)-ROUNDUP(IFERROR(FIND("uzmanlık",Q72),0)/100,0)-COUNTBLANK(C72:R72)-COUNTIF(C72:R72,"Türk Dili")-COUNTIF(C72:R72,"Atatürk İlk. Ve İnk. Tar.")-COUNTIF(C72:R72,"Staj 1")-COUNTIF(C72:R72,"Staj 2")-COUNTIF(C72:R72,"Bilg. Müh. Tasarımı")-COUNTIF(C72:R72,"Fizik I - Lab")</f>
        <v>16</v>
      </c>
    </row>
    <row r="73" spans="1:22" ht="31.5" x14ac:dyDescent="0.25">
      <c r="A73" s="807"/>
      <c r="B73" s="102">
        <v>0.41666666666666702</v>
      </c>
      <c r="C73" s="351" t="str">
        <f>IF(ISBLANK('PROGRAM-DERS'!C77),"",CONCATENATE('PROGRAM-DERS'!C77," (",'PROGRAM-Öğretim Üyesi'!C73,") - ",'PROGRAM-SINIF'!C73))</f>
        <v>Fizik I - A (KM4) () - İnternet</v>
      </c>
      <c r="D73" s="350" t="str">
        <f>IF(ISBLANK('PROGRAM-DERS'!D77),"",CONCATENATE('PROGRAM-DERS'!D77," (",'PROGRAM-Öğretim Üyesi'!D73,") - ",'PROGRAM-SINIF'!D73))</f>
        <v>Fizik I - B (1102) () - İnternet</v>
      </c>
      <c r="E73" s="350" t="str">
        <f>IF(ISBLANK('PROGRAM-DERS'!E77),"",CONCATENATE('PROGRAM-DERS'!E77," (",'PROGRAM-Öğretim Üyesi'!E73,") - ",'PROGRAM-SINIF'!E73))</f>
        <v>Fizik I - C (1205) () - İnternet</v>
      </c>
      <c r="F73" s="352" t="str">
        <f>IF(ISBLANK('PROGRAM-DERS'!F77),"",CONCATENATE('PROGRAM-DERS'!F77," (",'PROGRAM-Öğretim Üyesi'!F73,") - ",'PROGRAM-SINIF'!F73))</f>
        <v/>
      </c>
      <c r="G73" s="156" t="str">
        <f>IF(ISBLANK('PROGRAM-DERS'!G77),"",CONCATENATE('PROGRAM-DERS'!G77," (",'PROGRAM-Öğretim Üyesi'!G73,") - ",'PROGRAM-SINIF'!G73))</f>
        <v xml:space="preserve">  () - İnternet</v>
      </c>
      <c r="H73" s="351" t="str">
        <f>IF(ISBLANK('PROGRAM-DERS'!H77),"",CONCATENATE('PROGRAM-DERS'!H77," (",'PROGRAM-Öğretim Üyesi'!H73,") - ",'PROGRAM-SINIF'!H73))</f>
        <v>ALİ GÜLBAĞ () - İnternet</v>
      </c>
      <c r="I73" s="351" t="str">
        <f>IF(ISBLANK('PROGRAM-DERS'!I77),"",CONCATENATE('PROGRAM-DERS'!I77," (",'PROGRAM-Öğretim Üyesi'!I73,") - ",'PROGRAM-SINIF'!I73))</f>
        <v>SİNAN İLYAS () - İnternet</v>
      </c>
      <c r="J73" s="351" t="str">
        <f>IF(ISBLANK('PROGRAM-DERS'!J77),"",CONCATENATE('PROGRAM-DERS'!J77," (",'PROGRAM-Öğretim Üyesi'!J73,") - ",'PROGRAM-SINIF'!J73))</f>
        <v/>
      </c>
      <c r="K73" s="351" t="str">
        <f>IF(ISBLANK('PROGRAM-DERS'!K77),"",CONCATENATE('PROGRAM-DERS'!K77," (",'PROGRAM-Öğretim Üyesi'!K73,") - ",'PROGRAM-SINIF'!K73))</f>
        <v>Nesnelerin İnterneti ve Uygulamaları - A(1107) () - İnternet</v>
      </c>
      <c r="L73" s="351" t="str">
        <f>IF(ISBLANK('PROGRAM-DERS'!L77),"",CONCATENATE('PROGRAM-DERS'!L77," (",'PROGRAM-Öğretim Üyesi'!L73,") - ",'PROGRAM-SINIF'!L73))</f>
        <v>Nesnelerin İnterneti ve Uygulamaları - B(1109) () - İnternet</v>
      </c>
      <c r="M73" s="351" t="str">
        <f>IF(ISBLANK('PROGRAM-DERS'!M77),"",CONCATENATE('PROGRAM-DERS'!M77," (",'PROGRAM-Öğretim Üyesi'!M73,") - ",'PROGRAM-SINIF'!M73))</f>
        <v/>
      </c>
      <c r="N73" s="351" t="str">
        <f>IF(ISBLANK('PROGRAM-DERS'!N77),"",CONCATENATE('PROGRAM-DERS'!N77," (",'PROGRAM-Öğretim Üyesi'!N73,") - ",'PROGRAM-SINIF'!N73))</f>
        <v/>
      </c>
      <c r="O73" s="351" t="str">
        <f>IF(ISBLANK('PROGRAM-DERS'!O77),"",CONCATENATE('PROGRAM-DERS'!O77," (",'PROGRAM-Öğretim Üyesi'!O73,") - ",'PROGRAM-SINIF'!O73))</f>
        <v>Finasal Bilgi Teknolojileri () - İnternet</v>
      </c>
      <c r="P73" s="351" t="str">
        <f>IF(ISBLANK('PROGRAM-DERS'!P77),"",CONCATENATE('PROGRAM-DERS'!P77," (",'PROGRAM-Öğretim Üyesi'!P73,") - ",'PROGRAM-SINIF'!P73))</f>
        <v/>
      </c>
      <c r="Q73" s="351" t="str">
        <f>IF(ISBLANK('PROGRAM-DERS'!Q77),"",CONCATENATE('PROGRAM-DERS'!Q77," (",'PROGRAM-Öğretim Üyesi'!Q73,") - ",'PROGRAM-SINIF'!Q73))</f>
        <v>Mobil Uygulama Geliştirme K () - İnternet</v>
      </c>
      <c r="R73" s="351" t="str">
        <f>IF(ISBLANK('PROGRAM-DERS'!S77),"",CONCATENATE('PROGRAM-DERS'!S77," (",'PROGRAM-Öğretim Üyesi'!R73,") - ",'PROGRAM-SINIF'!R73))</f>
        <v>Mühendisler için Olasılık ve İstatistik (1209) () - İnternet</v>
      </c>
      <c r="S73" s="351" t="str">
        <f>IF(ISBLANK('PROGRAM-DERS'!T77),"",CONCATENATE('PROGRAM-DERS'!T77," (",'PROGRAM-Öğretim Üyesi'!S73,") - ",'PROGRAM-SINIF'!S73))</f>
        <v/>
      </c>
      <c r="T73" s="351" t="str">
        <f>IF(ISBLANK('PROGRAM-DERS'!U77),"",CONCATENATE('PROGRAM-DERS'!U77," (",'PROGRAM-Öğretim Üyesi'!T73,") - ",'PROGRAM-SINIF'!T73))</f>
        <v/>
      </c>
      <c r="U73" s="163">
        <f>21-ROUNDUP(IFERROR(FIND("nline",#REF!),0)/100,0)-ROUNDUP(IFERROR(FIND("nline",#REF!),0)/100,0)-ROUNDUP(IFERROR(FIND("nline",#REF!),0)/100,0)-ROUNDUP(IFERROR(FIND("nline",#REF!),0)/100,0)-ROUNDUP(IFERROR(FIND("uzmanlık",Q73),0)/100,0)-COUNTBLANK(C73:R73)-COUNTIF(C73:R73,"Türk Dili")-COUNTIF(C73:R73,"Atatürk İlk. Ve İnk. Tar.")-COUNTIF(C73:R73,"Staj 1")-COUNTIF(C73:R73,"Staj 2")-COUNTIF(C73:R73,"Bilg. Müh. Tasarımı")-COUNTIF(C73:R73,"Fizik I - Lab")</f>
        <v>16</v>
      </c>
    </row>
    <row r="74" spans="1:22" x14ac:dyDescent="0.25">
      <c r="A74" s="807"/>
      <c r="B74" s="102">
        <v>0.45833333333333298</v>
      </c>
      <c r="C74" s="351" t="str">
        <f>IF(ISBLANK('PROGRAM-DERS'!C78),"",CONCATENATE('PROGRAM-DERS'!C78," (",'PROGRAM-Öğretim Üyesi'!C74,") - ",'PROGRAM-SINIF'!C74))</f>
        <v>Fizik I - A (KM4) () - İnternet</v>
      </c>
      <c r="D74" s="350" t="str">
        <f>IF(ISBLANK('PROGRAM-DERS'!D78),"",CONCATENATE('PROGRAM-DERS'!D78," (",'PROGRAM-Öğretim Üyesi'!D74,") - ",'PROGRAM-SINIF'!D74))</f>
        <v>Fizik I - B (1102) () - İnternet</v>
      </c>
      <c r="E74" s="350" t="str">
        <f>IF(ISBLANK('PROGRAM-DERS'!E78),"",CONCATENATE('PROGRAM-DERS'!E78," (",'PROGRAM-Öğretim Üyesi'!E74,") - ",'PROGRAM-SINIF'!E74))</f>
        <v>Fizik I - C (1205) () - İnternet</v>
      </c>
      <c r="F74" s="352" t="str">
        <f>IF(ISBLANK('PROGRAM-DERS'!F78),"",CONCATENATE('PROGRAM-DERS'!F78," (",'PROGRAM-Öğretim Üyesi'!F74,") - ",'PROGRAM-SINIF'!F74))</f>
        <v/>
      </c>
      <c r="G74" s="156" t="str">
        <f>IF(ISBLANK('PROGRAM-DERS'!G78),"",CONCATENATE('PROGRAM-DERS'!G78," (",'PROGRAM-Öğretim Üyesi'!G74,") - ",'PROGRAM-SINIF'!G74))</f>
        <v xml:space="preserve">  () - İnternet</v>
      </c>
      <c r="H74" s="351" t="str">
        <f>IF(ISBLANK('PROGRAM-DERS'!H78),"",CONCATENATE('PROGRAM-DERS'!H78," (",'PROGRAM-Öğretim Üyesi'!H74,") - ",'PROGRAM-SINIF'!H74))</f>
        <v/>
      </c>
      <c r="I74" s="351" t="str">
        <f>IF(ISBLANK('PROGRAM-DERS'!I78),"",CONCATENATE('PROGRAM-DERS'!I78," (",'PROGRAM-Öğretim Üyesi'!I74,") - ",'PROGRAM-SINIF'!I74))</f>
        <v/>
      </c>
      <c r="J74" s="351" t="str">
        <f>IF(ISBLANK('PROGRAM-DERS'!J78),"",CONCATENATE('PROGRAM-DERS'!J78," (",'PROGRAM-Öğretim Üyesi'!J74,") - ",'PROGRAM-SINIF'!J74))</f>
        <v>Logic Circius (Mantık Devreleri - D) (1104) () - İnternet</v>
      </c>
      <c r="K74" s="351" t="str">
        <f>IF(ISBLANK('PROGRAM-DERS'!K78),"",CONCATENATE('PROGRAM-DERS'!K78," (",'PROGRAM-Öğretim Üyesi'!K74,") - ",'PROGRAM-SINIF'!K74))</f>
        <v>CÜNEYT BAYILMIŞ () - İnternet</v>
      </c>
      <c r="L74" s="351" t="str">
        <f>IF(ISBLANK('PROGRAM-DERS'!L78),"",CONCATENATE('PROGRAM-DERS'!L78," (",'PROGRAM-Öğretim Üyesi'!L74,") - ",'PROGRAM-SINIF'!L74))</f>
        <v>MURAT İSKEFİYELİ () - İnternet</v>
      </c>
      <c r="M74" s="351" t="str">
        <f>IF(ISBLANK('PROGRAM-DERS'!M78),"",CONCATENATE('PROGRAM-DERS'!M78," (",'PROGRAM-Öğretim Üyesi'!M74,") - ",'PROGRAM-SINIF'!M74))</f>
        <v/>
      </c>
      <c r="N74" s="351" t="str">
        <f>IF(ISBLANK('PROGRAM-DERS'!N78),"",CONCATENATE('PROGRAM-DERS'!N78," (",'PROGRAM-Öğretim Üyesi'!N74,") - ",'PROGRAM-SINIF'!N74))</f>
        <v/>
      </c>
      <c r="O74" s="351" t="str">
        <f>IF(ISBLANK('PROGRAM-DERS'!O78),"",CONCATENATE('PROGRAM-DERS'!O78," (",'PROGRAM-Öğretim Üyesi'!O74,") - ",'PROGRAM-SINIF'!O74))</f>
        <v>NEJAT YUMUŞAK () - İnternet</v>
      </c>
      <c r="P74" s="351" t="str">
        <f>IF(ISBLANK('PROGRAM-DERS'!P78),"",CONCATENATE('PROGRAM-DERS'!P78," (",'PROGRAM-Öğretim Üyesi'!P74,") - ",'PROGRAM-SINIF'!P74))</f>
        <v/>
      </c>
      <c r="Q74" s="351" t="str">
        <f>IF(ISBLANK('PROGRAM-DERS'!Q78),"",CONCATENATE('PROGRAM-DERS'!Q78," (",'PROGRAM-Öğretim Üyesi'!Q74,") - ",'PROGRAM-SINIF'!Q74))</f>
        <v>Tıbbi İstatistik ve Tıp Bilişimine Giriş K () - İnternet</v>
      </c>
      <c r="R74" s="351" t="str">
        <f>IF(ISBLANK('PROGRAM-DERS'!S78),"",CONCATENATE('PROGRAM-DERS'!S78," (",'PROGRAM-Öğretim Üyesi'!R74,") - ",'PROGRAM-SINIF'!R74))</f>
        <v>MUSTAFA AKPINAR () - İnternet</v>
      </c>
      <c r="S74" s="351" t="str">
        <f>IF(ISBLANK('PROGRAM-DERS'!T78),"",CONCATENATE('PROGRAM-DERS'!T78," (",'PROGRAM-Öğretim Üyesi'!S74,") - ",'PROGRAM-SINIF'!S74))</f>
        <v/>
      </c>
      <c r="T74" s="351" t="str">
        <f>IF(ISBLANK('PROGRAM-DERS'!U78),"",CONCATENATE('PROGRAM-DERS'!U78," (",'PROGRAM-Öğretim Üyesi'!T74,") - ",'PROGRAM-SINIF'!T74))</f>
        <v/>
      </c>
      <c r="U74" s="163">
        <f>21-ROUNDUP(IFERROR(FIND("nline",#REF!),0)/100,0)-ROUNDUP(IFERROR(FIND("nline",#REF!),0)/100,0)-ROUNDUP(IFERROR(FIND("nline",#REF!),0)/100,0)-ROUNDUP(IFERROR(FIND("nline",#REF!),0)/100,0)-ROUNDUP(IFERROR(FIND("uzmanlık",Q74),0)/100,0)-COUNTBLANK(C74:R74)-COUNTIF(C74:R74,"Türk Dili")-COUNTIF(C74:R74,"Atatürk İlk. Ve İnk. Tar.")-COUNTIF(C74:R74,"Staj 1")-COUNTIF(C74:R74,"Staj 2")-COUNTIF(C74:R74,"Bilg. Müh. Tasarımı")-COUNTIF(C74:R74,"Fizik I - Lab")</f>
        <v>15</v>
      </c>
    </row>
    <row r="75" spans="1:22" x14ac:dyDescent="0.25">
      <c r="A75" s="807"/>
      <c r="B75" s="102">
        <v>0.5</v>
      </c>
      <c r="C75" s="351" t="str">
        <f>IF(ISBLANK('PROGRAM-DERS'!C79),"",CONCATENATE('PROGRAM-DERS'!C79," (",'PROGRAM-Öğretim Üyesi'!C75,") - ",'PROGRAM-SINIF'!C75))</f>
        <v/>
      </c>
      <c r="D75" s="350" t="str">
        <f>IF(ISBLANK('PROGRAM-DERS'!D79),"",CONCATENATE('PROGRAM-DERS'!D79," (",'PROGRAM-Öğretim Üyesi'!D75,") - ",'PROGRAM-SINIF'!D75))</f>
        <v/>
      </c>
      <c r="E75" s="350" t="str">
        <f>IF(ISBLANK('PROGRAM-DERS'!E79),"",CONCATENATE('PROGRAM-DERS'!E79," (",'PROGRAM-Öğretim Üyesi'!E75,") - ",'PROGRAM-SINIF'!E75))</f>
        <v/>
      </c>
      <c r="F75" s="352" t="str">
        <f>IF(ISBLANK('PROGRAM-DERS'!F79),"",CONCATENATE('PROGRAM-DERS'!F79," (",'PROGRAM-Öğretim Üyesi'!F75,") - ",'PROGRAM-SINIF'!F75))</f>
        <v/>
      </c>
      <c r="G75" s="156" t="str">
        <f>IF(ISBLANK('PROGRAM-DERS'!G79),"",CONCATENATE('PROGRAM-DERS'!G79," (",'PROGRAM-Öğretim Üyesi'!G75,") - ",'PROGRAM-SINIF'!G75))</f>
        <v xml:space="preserve">  () - İnternet</v>
      </c>
      <c r="H75" s="351" t="str">
        <f>IF(ISBLANK('PROGRAM-DERS'!H79),"",CONCATENATE('PROGRAM-DERS'!H79," (",'PROGRAM-Öğretim Üyesi'!H75,") - ",'PROGRAM-SINIF'!H75))</f>
        <v/>
      </c>
      <c r="I75" s="351" t="str">
        <f>IF(ISBLANK('PROGRAM-DERS'!I79),"",CONCATENATE('PROGRAM-DERS'!I79," (",'PROGRAM-Öğretim Üyesi'!I75,") - ",'PROGRAM-SINIF'!I75))</f>
        <v/>
      </c>
      <c r="J75" s="351" t="str">
        <f>IF(ISBLANK('PROGRAM-DERS'!J79),"",CONCATENATE('PROGRAM-DERS'!J79," (",'PROGRAM-Öğretim Üyesi'!J75,") - ",'PROGRAM-SINIF'!J75))</f>
        <v>Logic Circius (Mantık Devreleri - D) (1104) () - İnternet</v>
      </c>
      <c r="K75" s="351" t="str">
        <f>IF(ISBLANK('PROGRAM-DERS'!K79),"",CONCATENATE('PROGRAM-DERS'!K79," (",'PROGRAM-Öğretim Üyesi'!K75,") - ",'PROGRAM-SINIF'!K75))</f>
        <v/>
      </c>
      <c r="L75" s="351" t="str">
        <f>IF(ISBLANK('PROGRAM-DERS'!L79),"",CONCATENATE('PROGRAM-DERS'!L79," (",'PROGRAM-Öğretim Üyesi'!L75,") - ",'PROGRAM-SINIF'!L75))</f>
        <v/>
      </c>
      <c r="M75" s="351" t="str">
        <f>IF(ISBLANK('PROGRAM-DERS'!M79),"",CONCATENATE('PROGRAM-DERS'!M79," (",'PROGRAM-Öğretim Üyesi'!M75,") - ",'PROGRAM-SINIF'!M75))</f>
        <v/>
      </c>
      <c r="N75" s="351" t="str">
        <f>IF(ISBLANK('PROGRAM-DERS'!N79),"",CONCATENATE('PROGRAM-DERS'!N79," (",'PROGRAM-Öğretim Üyesi'!N75,") - ",'PROGRAM-SINIF'!N75))</f>
        <v/>
      </c>
      <c r="O75" s="351" t="str">
        <f>IF(ISBLANK('PROGRAM-DERS'!O79),"",CONCATENATE('PROGRAM-DERS'!O79," (",'PROGRAM-Öğretim Üyesi'!O75,") - ",'PROGRAM-SINIF'!O75))</f>
        <v/>
      </c>
      <c r="P75" s="351" t="str">
        <f>IF(ISBLANK('PROGRAM-DERS'!P79),"",CONCATENATE('PROGRAM-DERS'!P79," (",'PROGRAM-Öğretim Üyesi'!P75,") - ",'PROGRAM-SINIF'!P75))</f>
        <v/>
      </c>
      <c r="Q75" s="351" t="str">
        <f>IF(ISBLANK('PROGRAM-DERS'!Q79),"",CONCATENATE('PROGRAM-DERS'!Q79," (",'PROGRAM-Öğretim Üyesi'!Q75,") - ",'PROGRAM-SINIF'!Q75))</f>
        <v>Yapay Zeka K () - İnternet</v>
      </c>
      <c r="R75" s="351" t="str">
        <f>IF(ISBLANK('PROGRAM-DERS'!S79),"",CONCATENATE('PROGRAM-DERS'!S79," (",'PROGRAM-Öğretim Üyesi'!R75,") - ",'PROGRAM-SINIF'!R75))</f>
        <v/>
      </c>
      <c r="S75" s="351" t="str">
        <f>IF(ISBLANK('PROGRAM-DERS'!T79),"",CONCATENATE('PROGRAM-DERS'!T79," (",'PROGRAM-Öğretim Üyesi'!S75,") - ",'PROGRAM-SINIF'!S75))</f>
        <v/>
      </c>
      <c r="T75" s="351" t="str">
        <f>IF(ISBLANK('PROGRAM-DERS'!U79),"",CONCATENATE('PROGRAM-DERS'!U79," (",'PROGRAM-Öğretim Üyesi'!T75,") - ",'PROGRAM-SINIF'!T75))</f>
        <v/>
      </c>
      <c r="U75" s="163">
        <f>21-ROUNDUP(IFERROR(FIND("nline",#REF!),0)/100,0)-ROUNDUP(IFERROR(FIND("nline",#REF!),0)/100,0)-ROUNDUP(IFERROR(FIND("nline",#REF!),0)/100,0)-ROUNDUP(IFERROR(FIND("nline",#REF!),0)/100,0)-ROUNDUP(IFERROR(FIND("uzmanlık",Q75),0)/100,0)-COUNTBLANK(C75:R75)-COUNTIF(C75:R75,"Türk Dili")-COUNTIF(C75:R75,"Atatürk İlk. Ve İnk. Tar.")-COUNTIF(C75:R75,"Staj 1")-COUNTIF(C75:R75,"Staj 2")-COUNTIF(C75:R75,"Bilg. Müh. Tasarımı")-COUNTIF(C75:R75,"Fizik I - Lab")</f>
        <v>8</v>
      </c>
    </row>
    <row r="76" spans="1:22" ht="31.5" x14ac:dyDescent="0.25">
      <c r="A76" s="807"/>
      <c r="B76" s="102">
        <v>0.54166666666666596</v>
      </c>
      <c r="C76" s="351" t="str">
        <f>IF(ISBLANK('PROGRAM-DERS'!C80),"",CONCATENATE('PROGRAM-DERS'!C80," (",'PROGRAM-Öğretim Üyesi'!C76,") - ",'PROGRAM-SINIF'!C76))</f>
        <v>Bilgisayar Mühendisliğine Giriş (KM6)  () - İnternet</v>
      </c>
      <c r="D76" s="350" t="str">
        <f>IF(ISBLANK('PROGRAM-DERS'!D80),"",CONCATENATE('PROGRAM-DERS'!D80," (",'PROGRAM-Öğretim Üyesi'!D76,") - ",'PROGRAM-SINIF'!D76))</f>
        <v/>
      </c>
      <c r="E76" s="350" t="str">
        <f>IF(ISBLANK('PROGRAM-DERS'!E80),"",CONCATENATE('PROGRAM-DERS'!E80," (",'PROGRAM-Öğretim Üyesi'!E76,") - ",'PROGRAM-SINIF'!E76))</f>
        <v/>
      </c>
      <c r="F76" s="352" t="str">
        <f>IF(ISBLANK('PROGRAM-DERS'!F80),"",CONCATENATE('PROGRAM-DERS'!F80," (",'PROGRAM-Öğretim Üyesi'!F76,") - ",'PROGRAM-SINIF'!F76))</f>
        <v/>
      </c>
      <c r="G76" s="156" t="str">
        <f>IF(ISBLANK('PROGRAM-DERS'!G80),"",CONCATENATE('PROGRAM-DERS'!G80," (",'PROGRAM-Öğretim Üyesi'!G76,") - ",'PROGRAM-SINIF'!G76))</f>
        <v>Elektronik Devreler ve Laboratuvarı  - A (1106) () - İnternet</v>
      </c>
      <c r="H76" s="351" t="str">
        <f>IF(ISBLANK('PROGRAM-DERS'!H80),"",CONCATENATE('PROGRAM-DERS'!H80," (",'PROGRAM-Öğretim Üyesi'!H76,") - ",'PROGRAM-SINIF'!H76))</f>
        <v/>
      </c>
      <c r="I76" s="351" t="str">
        <f>IF(ISBLANK('PROGRAM-DERS'!I80),"",CONCATENATE('PROGRAM-DERS'!I80," (",'PROGRAM-Öğretim Üyesi'!I76,") - ",'PROGRAM-SINIF'!I76))</f>
        <v/>
      </c>
      <c r="J76" s="351" t="str">
        <f>IF(ISBLANK('PROGRAM-DERS'!J80),"",CONCATENATE('PROGRAM-DERS'!J80," (",'PROGRAM-Öğretim Üyesi'!J76,") - ",'PROGRAM-SINIF'!J76))</f>
        <v/>
      </c>
      <c r="K76" s="351" t="str">
        <f>IF(ISBLANK('PROGRAM-DERS'!K80),"",CONCATENATE('PROGRAM-DERS'!K80," (",'PROGRAM-Öğretim Üyesi'!K76,") - ",'PROGRAM-SINIF'!K76))</f>
        <v/>
      </c>
      <c r="L76" s="351" t="str">
        <f>IF(ISBLANK('PROGRAM-DERS'!L80),"",CONCATENATE('PROGRAM-DERS'!L80," (",'PROGRAM-Öğretim Üyesi'!L76,") - ",'PROGRAM-SINIF'!L76))</f>
        <v/>
      </c>
      <c r="M76" s="351" t="str">
        <f>IF(ISBLANK('PROGRAM-DERS'!M80),"",CONCATENATE('PROGRAM-DERS'!M80," (",'PROGRAM-Öğretim Üyesi'!M76,") - ",'PROGRAM-SINIF'!M76))</f>
        <v/>
      </c>
      <c r="N76" s="351" t="str">
        <f>IF(ISBLANK('PROGRAM-DERS'!N80),"",CONCATENATE('PROGRAM-DERS'!N80," (",'PROGRAM-Öğretim Üyesi'!N76,") - ",'PROGRAM-SINIF'!N76))</f>
        <v/>
      </c>
      <c r="O76" s="351" t="str">
        <f>IF(ISBLANK('PROGRAM-DERS'!O80),"",CONCATENATE('PROGRAM-DERS'!O80," (",'PROGRAM-Öğretim Üyesi'!O76,") - ",'PROGRAM-SINIF'!O76))</f>
        <v/>
      </c>
      <c r="P76" s="351" t="str">
        <f>IF(ISBLANK('PROGRAM-DERS'!P80),"",CONCATENATE('PROGRAM-DERS'!P80," (",'PROGRAM-Öğretim Üyesi'!P76,") - ",'PROGRAM-SINIF'!P76))</f>
        <v/>
      </c>
      <c r="Q76" s="351" t="str">
        <f>IF(ISBLANK('PROGRAM-DERS'!Q80),"",CONCATENATE('PROGRAM-DERS'!Q80," (",'PROGRAM-Öğretim Üyesi'!Q76,") - ",'PROGRAM-SINIF'!Q76))</f>
        <v>Kuyruk Teorisi K () - İnternet</v>
      </c>
      <c r="R76" s="351" t="str">
        <f>IF(ISBLANK('PROGRAM-DERS'!S80),"",CONCATENATE('PROGRAM-DERS'!S80," (",'PROGRAM-Öğretim Üyesi'!R76,") - ",'PROGRAM-SINIF'!R76))</f>
        <v/>
      </c>
      <c r="S76" s="351" t="str">
        <f>IF(ISBLANK('PROGRAM-DERS'!T80),"",CONCATENATE('PROGRAM-DERS'!T80," (",'PROGRAM-Öğretim Üyesi'!S76,") - ",'PROGRAM-SINIF'!S76))</f>
        <v/>
      </c>
      <c r="T76" s="351" t="str">
        <f>IF(ISBLANK('PROGRAM-DERS'!U80),"",CONCATENATE('PROGRAM-DERS'!U80," (",'PROGRAM-Öğretim Üyesi'!T76,") - ",'PROGRAM-SINIF'!T76))</f>
        <v/>
      </c>
      <c r="U76" s="163">
        <f>21-ROUNDUP(IFERROR(FIND("nline",#REF!),0)/100,0)-ROUNDUP(IFERROR(FIND("nline",#REF!),0)/100,0)-ROUNDUP(IFERROR(FIND("nline",#REF!),0)/100,0)-ROUNDUP(IFERROR(FIND("nline",#REF!),0)/100,0)-ROUNDUP(IFERROR(FIND("uzmanlık",Q76),0)/100,0)-COUNTBLANK(C76:R76)-COUNTIF(C76:R76,"Türk Dili")-COUNTIF(C76:R76,"Atatürk İlk. Ve İnk. Tar.")-COUNTIF(C76:R76,"Staj 1")-COUNTIF(C76:R76,"Staj 2")-COUNTIF(C76:R76,"Bilg. Müh. Tasarımı")-COUNTIF(C76:R76,"Fizik I - Lab")</f>
        <v>8</v>
      </c>
    </row>
    <row r="77" spans="1:22" x14ac:dyDescent="0.25">
      <c r="A77" s="807"/>
      <c r="B77" s="102">
        <v>0.58333333333333304</v>
      </c>
      <c r="C77" s="351" t="str">
        <f>IF(ISBLANK('PROGRAM-DERS'!C81),"",CONCATENATE('PROGRAM-DERS'!C81," (",'PROGRAM-Öğretim Üyesi'!C77,") - ",'PROGRAM-SINIF'!C77))</f>
        <v>ORTAK DERS () - İnternet</v>
      </c>
      <c r="D77" s="350" t="str">
        <f>IF(ISBLANK('PROGRAM-DERS'!D81),"",CONCATENATE('PROGRAM-DERS'!D81," (",'PROGRAM-Öğretim Üyesi'!D77,") - ",'PROGRAM-SINIF'!D77))</f>
        <v/>
      </c>
      <c r="E77" s="350" t="str">
        <f>IF(ISBLANK('PROGRAM-DERS'!E81),"",CONCATENATE('PROGRAM-DERS'!E81," (",'PROGRAM-Öğretim Üyesi'!E77,") - ",'PROGRAM-SINIF'!E77))</f>
        <v/>
      </c>
      <c r="F77" s="352" t="str">
        <f>IF(ISBLANK('PROGRAM-DERS'!F81),"",CONCATENATE('PROGRAM-DERS'!F81," (",'PROGRAM-Öğretim Üyesi'!F77,") - ",'PROGRAM-SINIF'!F77))</f>
        <v/>
      </c>
      <c r="G77" s="156" t="str">
        <f>IF(ISBLANK('PROGRAM-DERS'!G81),"",CONCATENATE('PROGRAM-DERS'!G81," (",'PROGRAM-Öğretim Üyesi'!G77,") - ",'PROGRAM-SINIF'!G77))</f>
        <v>SERAP KAZAN () - İnternet</v>
      </c>
      <c r="H77" s="351" t="str">
        <f>IF(ISBLANK('PROGRAM-DERS'!H81),"",CONCATENATE('PROGRAM-DERS'!H81," (",'PROGRAM-Öğretim Üyesi'!H77,") - ",'PROGRAM-SINIF'!H77))</f>
        <v/>
      </c>
      <c r="I77" s="351" t="str">
        <f>IF(ISBLANK('PROGRAM-DERS'!I81),"",CONCATENATE('PROGRAM-DERS'!I81," (",'PROGRAM-Öğretim Üyesi'!I77,") - ",'PROGRAM-SINIF'!I77))</f>
        <v/>
      </c>
      <c r="J77" s="351" t="str">
        <f>IF(ISBLANK('PROGRAM-DERS'!J81),"",CONCATENATE('PROGRAM-DERS'!J81," (",'PROGRAM-Öğretim Üyesi'!J77,") - ",'PROGRAM-SINIF'!J77))</f>
        <v/>
      </c>
      <c r="K77" s="351" t="str">
        <f>IF(ISBLANK('PROGRAM-DERS'!K81),"",CONCATENATE('PROGRAM-DERS'!K81," (",'PROGRAM-Öğretim Üyesi'!K77,") - ",'PROGRAM-SINIF'!K77))</f>
        <v/>
      </c>
      <c r="L77" s="351" t="str">
        <f>IF(ISBLANK('PROGRAM-DERS'!L81),"",CONCATENATE('PROGRAM-DERS'!L81," (",'PROGRAM-Öğretim Üyesi'!L77,") - ",'PROGRAM-SINIF'!L77))</f>
        <v/>
      </c>
      <c r="M77" s="351" t="str">
        <f>IF(ISBLANK('PROGRAM-DERS'!M81),"",CONCATENATE('PROGRAM-DERS'!M81," (",'PROGRAM-Öğretim Üyesi'!M77,") - ",'PROGRAM-SINIF'!M77))</f>
        <v/>
      </c>
      <c r="N77" s="351" t="str">
        <f>IF(ISBLANK('PROGRAM-DERS'!N81),"",CONCATENATE('PROGRAM-DERS'!N81," (",'PROGRAM-Öğretim Üyesi'!N77,") - ",'PROGRAM-SINIF'!N77))</f>
        <v/>
      </c>
      <c r="O77" s="351" t="str">
        <f>IF(ISBLANK('PROGRAM-DERS'!O81),"",CONCATENATE('PROGRAM-DERS'!O81," (",'PROGRAM-Öğretim Üyesi'!O77,") - ",'PROGRAM-SINIF'!O77))</f>
        <v/>
      </c>
      <c r="P77" s="351" t="str">
        <f>IF(ISBLANK('PROGRAM-DERS'!P81),"",CONCATENATE('PROGRAM-DERS'!P81," (",'PROGRAM-Öğretim Üyesi'!P77,") - ",'PROGRAM-SINIF'!P77))</f>
        <v/>
      </c>
      <c r="Q77" s="351" t="str">
        <f>IF(ISBLANK('PROGRAM-DERS'!Q81),"",CONCATENATE('PROGRAM-DERS'!Q81," (",'PROGRAM-Öğretim Üyesi'!Q77,") - ",'PROGRAM-SINIF'!Q77))</f>
        <v/>
      </c>
      <c r="R77" s="351" t="str">
        <f>IF(ISBLANK('PROGRAM-DERS'!S81),"",CONCATENATE('PROGRAM-DERS'!S81," (",'PROGRAM-Öğretim Üyesi'!R77,") - ",'PROGRAM-SINIF'!R77))</f>
        <v>Nesneye Dayalı Programlama Dilleri(1209) () - İnternet</v>
      </c>
      <c r="S77" s="351" t="str">
        <f>IF(ISBLANK('PROGRAM-DERS'!T81),"",CONCATENATE('PROGRAM-DERS'!T81," (",'PROGRAM-Öğretim Üyesi'!S77,") - ",'PROGRAM-SINIF'!S77))</f>
        <v/>
      </c>
      <c r="T77" s="351" t="str">
        <f>IF(ISBLANK('PROGRAM-DERS'!U81),"",CONCATENATE('PROGRAM-DERS'!U81," (",'PROGRAM-Öğretim Üyesi'!T77,") - ",'PROGRAM-SINIF'!T77))</f>
        <v/>
      </c>
      <c r="U77" s="163">
        <f>21-ROUNDUP(IFERROR(FIND("nline",#REF!),0)/100,0)-ROUNDUP(IFERROR(FIND("nline",#REF!),0)/100,0)-ROUNDUP(IFERROR(FIND("nline",#REF!),0)/100,0)-ROUNDUP(IFERROR(FIND("nline",#REF!),0)/100,0)-ROUNDUP(IFERROR(FIND("uzmanlık",Q77),0)/100,0)-COUNTBLANK(C77:R77)-COUNTIF(C77:R77,"Türk Dili")-COUNTIF(C77:R77,"Atatürk İlk. Ve İnk. Tar.")-COUNTIF(C77:R77,"Staj 1")-COUNTIF(C77:R77,"Staj 2")-COUNTIF(C77:R77,"Bilg. Müh. Tasarımı")-COUNTIF(C77:R77,"Fizik I - Lab")</f>
        <v>8</v>
      </c>
    </row>
    <row r="78" spans="1:22" s="54" customFormat="1" ht="31.5" x14ac:dyDescent="0.25">
      <c r="A78" s="807"/>
      <c r="B78" s="164">
        <v>0.625</v>
      </c>
      <c r="C78" s="351" t="str">
        <f>IF(ISBLANK('PROGRAM-DERS'!C82),"",CONCATENATE('PROGRAM-DERS'!C82," (",'PROGRAM-Öğretim Üyesi'!C78,") - ",'PROGRAM-SINIF'!C78))</f>
        <v>Bilgisayar Mühendisliğine Giriş (KM6)  () - İnternet</v>
      </c>
      <c r="D78" s="350" t="str">
        <f>IF(ISBLANK('PROGRAM-DERS'!D82),"",CONCATENATE('PROGRAM-DERS'!D82," (",'PROGRAM-Öğretim Üyesi'!D78,") - ",'PROGRAM-SINIF'!D78))</f>
        <v/>
      </c>
      <c r="E78" s="350" t="str">
        <f>IF(ISBLANK('PROGRAM-DERS'!E82),"",CONCATENATE('PROGRAM-DERS'!E82," (",'PROGRAM-Öğretim Üyesi'!E78,") - ",'PROGRAM-SINIF'!E78))</f>
        <v/>
      </c>
      <c r="F78" s="352" t="str">
        <f>IF(ISBLANK('PROGRAM-DERS'!F82),"",CONCATENATE('PROGRAM-DERS'!F82," (",'PROGRAM-Öğretim Üyesi'!F78,") - ",'PROGRAM-SINIF'!F78))</f>
        <v/>
      </c>
      <c r="G78" s="156" t="str">
        <f>IF(ISBLANK('PROGRAM-DERS'!G82),"",CONCATENATE('PROGRAM-DERS'!G82," (",'PROGRAM-Öğretim Üyesi'!G78,") - ",'PROGRAM-SINIF'!G78))</f>
        <v>Elektronik Devreler ve Laboratuvarı  - A (1106) () - İnternet</v>
      </c>
      <c r="H78" s="351" t="str">
        <f>IF(ISBLANK('PROGRAM-DERS'!H82),"",CONCATENATE('PROGRAM-DERS'!H82," (",'PROGRAM-Öğretim Üyesi'!H78,") - ",'PROGRAM-SINIF'!H78))</f>
        <v xml:space="preserve">  () - İnternet</v>
      </c>
      <c r="I78" s="351" t="str">
        <f>IF(ISBLANK('PROGRAM-DERS'!I82),"",CONCATENATE('PROGRAM-DERS'!I82," (",'PROGRAM-Öğretim Üyesi'!I78,") - ",'PROGRAM-SINIF'!I78))</f>
        <v xml:space="preserve">  ( ) - İnternet</v>
      </c>
      <c r="J78" s="351" t="str">
        <f>IF(ISBLANK('PROGRAM-DERS'!J82),"",CONCATENATE('PROGRAM-DERS'!J82," (",'PROGRAM-Öğretim Üyesi'!J78,") - ",'PROGRAM-SINIF'!J78))</f>
        <v/>
      </c>
      <c r="K78" s="351" t="str">
        <f>IF(ISBLANK('PROGRAM-DERS'!K82),"",CONCATENATE('PROGRAM-DERS'!K82," (",'PROGRAM-Öğretim Üyesi'!K78,") - ",'PROGRAM-SINIF'!K78))</f>
        <v/>
      </c>
      <c r="L78" s="351" t="str">
        <f>IF(ISBLANK('PROGRAM-DERS'!L82),"",CONCATENATE('PROGRAM-DERS'!L82," (",'PROGRAM-Öğretim Üyesi'!L78,") - ",'PROGRAM-SINIF'!L78))</f>
        <v/>
      </c>
      <c r="M78" s="351" t="str">
        <f>IF(ISBLANK('PROGRAM-DERS'!M82),"",CONCATENATE('PROGRAM-DERS'!M82," (",'PROGRAM-Öğretim Üyesi'!M78,") - ",'PROGRAM-SINIF'!M78))</f>
        <v/>
      </c>
      <c r="N78" s="351" t="str">
        <f>IF(ISBLANK('PROGRAM-DERS'!N82),"",CONCATENATE('PROGRAM-DERS'!N82," (",'PROGRAM-Öğretim Üyesi'!N78,") - ",'PROGRAM-SINIF'!N78))</f>
        <v/>
      </c>
      <c r="O78" s="351" t="str">
        <f>IF(ISBLANK('PROGRAM-DERS'!O82),"",CONCATENATE('PROGRAM-DERS'!O82," (",'PROGRAM-Öğretim Üyesi'!O78,") - ",'PROGRAM-SINIF'!O78))</f>
        <v/>
      </c>
      <c r="P78" s="351" t="str">
        <f>IF(ISBLANK('PROGRAM-DERS'!P82),"",CONCATENATE('PROGRAM-DERS'!P82," (",'PROGRAM-Öğretim Üyesi'!P78,") - ",'PROGRAM-SINIF'!P78))</f>
        <v/>
      </c>
      <c r="Q78" s="351" t="str">
        <f>IF(ISBLANK('PROGRAM-DERS'!Q82),"",CONCATENATE('PROGRAM-DERS'!Q82," (",'PROGRAM-Öğretim Üyesi'!Q78,") - ",'PROGRAM-SINIF'!Q78))</f>
        <v/>
      </c>
      <c r="R78" s="351" t="str">
        <f>IF(ISBLANK('PROGRAM-DERS'!S82),"",CONCATENATE('PROGRAM-DERS'!S82," (",'PROGRAM-Öğretim Üyesi'!R78,") - ",'PROGRAM-SINIF'!R78))</f>
        <v>Nesneye Dayalı Programlama Dilleri(1209) () - İnternet</v>
      </c>
      <c r="S78" s="351" t="str">
        <f>IF(ISBLANK('PROGRAM-DERS'!T82),"",CONCATENATE('PROGRAM-DERS'!T82," (",'PROGRAM-Öğretim Üyesi'!S78,") - ",'PROGRAM-SINIF'!S78))</f>
        <v/>
      </c>
      <c r="T78" s="351" t="str">
        <f>IF(ISBLANK('PROGRAM-DERS'!U82),"",CONCATENATE('PROGRAM-DERS'!U82," (",'PROGRAM-Öğretim Üyesi'!T78,") - ",'PROGRAM-SINIF'!T78))</f>
        <v/>
      </c>
      <c r="U78" s="163">
        <f>21-ROUNDUP(IFERROR(FIND("nline",#REF!),0)/100,0)-ROUNDUP(IFERROR(FIND("nline",#REF!),0)/100,0)-ROUNDUP(IFERROR(FIND("nline",#REF!),0)/100,0)-ROUNDUP(IFERROR(FIND("nline",#REF!),0)/100,0)-ROUNDUP(IFERROR(FIND("uzmanlık",Q78),0)/100,0)-COUNTBLANK(C78:R78)-COUNTIF(C78:R78,"Türk Dili")-COUNTIF(C78:R78,"Atatürk İlk. Ve İnk. Tar.")-COUNTIF(C78:R78,"Staj 1")-COUNTIF(C78:R78,"Staj 2")-COUNTIF(C78:R78,"Bilg. Müh. Tasarımı")-COUNTIF(C78:R78,"Fizik I - Lab")</f>
        <v>10</v>
      </c>
      <c r="V78" s="23"/>
    </row>
    <row r="79" spans="1:22" s="54" customFormat="1" x14ac:dyDescent="0.25">
      <c r="A79" s="807"/>
      <c r="B79" s="164">
        <v>0.66666666666666596</v>
      </c>
      <c r="C79" s="351" t="str">
        <f>IF(ISBLANK('PROGRAM-DERS'!C83),"",CONCATENATE('PROGRAM-DERS'!C83," (",'PROGRAM-Öğretim Üyesi'!C79,") - ",'PROGRAM-SINIF'!C79))</f>
        <v>ORTAK DERS () - İnternet</v>
      </c>
      <c r="D79" s="350" t="str">
        <f>IF(ISBLANK('PROGRAM-DERS'!D83),"",CONCATENATE('PROGRAM-DERS'!D83," (",'PROGRAM-Öğretim Üyesi'!D79,") - ",'PROGRAM-SINIF'!D79))</f>
        <v/>
      </c>
      <c r="E79" s="350" t="str">
        <f>IF(ISBLANK('PROGRAM-DERS'!E83),"",CONCATENATE('PROGRAM-DERS'!E83," (",'PROGRAM-Öğretim Üyesi'!E79,") - ",'PROGRAM-SINIF'!E79))</f>
        <v/>
      </c>
      <c r="F79" s="352" t="str">
        <f>IF(ISBLANK('PROGRAM-DERS'!F83),"",CONCATENATE('PROGRAM-DERS'!F83," (",'PROGRAM-Öğretim Üyesi'!F79,") - ",'PROGRAM-SINIF'!F79))</f>
        <v/>
      </c>
      <c r="G79" s="156" t="str">
        <f>IF(ISBLANK('PROGRAM-DERS'!G83),"",CONCATENATE('PROGRAM-DERS'!G83," (",'PROGRAM-Öğretim Üyesi'!G79,") - ",'PROGRAM-SINIF'!G79))</f>
        <v>SERAP KAZAN () - İnternet</v>
      </c>
      <c r="H79" s="351" t="str">
        <f>IF(ISBLANK('PROGRAM-DERS'!H83),"",CONCATENATE('PROGRAM-DERS'!H83," (",'PROGRAM-Öğretim Üyesi'!H79,") - ",'PROGRAM-SINIF'!H79))</f>
        <v xml:space="preserve">  () - İnternet</v>
      </c>
      <c r="I79" s="351" t="str">
        <f>IF(ISBLANK('PROGRAM-DERS'!I83),"",CONCATENATE('PROGRAM-DERS'!I83," (",'PROGRAM-Öğretim Üyesi'!I79,") - ",'PROGRAM-SINIF'!I79))</f>
        <v xml:space="preserve">  ( ) - İnternet</v>
      </c>
      <c r="J79" s="351" t="str">
        <f>IF(ISBLANK('PROGRAM-DERS'!J83),"",CONCATENATE('PROGRAM-DERS'!J83," (",'PROGRAM-Öğretim Üyesi'!J79,") - ",'PROGRAM-SINIF'!J79))</f>
        <v>Logic Circius (Mantık Devreleri - D) (1104) ( ) - İnternet</v>
      </c>
      <c r="K79" s="351" t="str">
        <f>IF(ISBLANK('PROGRAM-DERS'!K83),"",CONCATENATE('PROGRAM-DERS'!K83," (",'PROGRAM-Öğretim Üyesi'!K79,") - ",'PROGRAM-SINIF'!K79))</f>
        <v/>
      </c>
      <c r="L79" s="351" t="str">
        <f>IF(ISBLANK('PROGRAM-DERS'!L83),"",CONCATENATE('PROGRAM-DERS'!L83," (",'PROGRAM-Öğretim Üyesi'!L79,") - ",'PROGRAM-SINIF'!L79))</f>
        <v/>
      </c>
      <c r="M79" s="351" t="str">
        <f>IF(ISBLANK('PROGRAM-DERS'!M83),"",CONCATENATE('PROGRAM-DERS'!M83," (",'PROGRAM-Öğretim Üyesi'!M79,") - ",'PROGRAM-SINIF'!M79))</f>
        <v/>
      </c>
      <c r="N79" s="351" t="str">
        <f>IF(ISBLANK('PROGRAM-DERS'!N83),"",CONCATENATE('PROGRAM-DERS'!N83," (",'PROGRAM-Öğretim Üyesi'!N79,") - ",'PROGRAM-SINIF'!N79))</f>
        <v/>
      </c>
      <c r="O79" s="351" t="str">
        <f>IF(ISBLANK('PROGRAM-DERS'!O83),"",CONCATENATE('PROGRAM-DERS'!O83," (",'PROGRAM-Öğretim Üyesi'!O79,") - ",'PROGRAM-SINIF'!O79))</f>
        <v/>
      </c>
      <c r="P79" s="351" t="str">
        <f>IF(ISBLANK('PROGRAM-DERS'!P83),"",CONCATENATE('PROGRAM-DERS'!P83," (",'PROGRAM-Öğretim Üyesi'!P79,") - ",'PROGRAM-SINIF'!P79))</f>
        <v/>
      </c>
      <c r="Q79" s="351" t="str">
        <f>IF(ISBLANK('PROGRAM-DERS'!Q83),"",CONCATENATE('PROGRAM-DERS'!Q83," (",'PROGRAM-Öğretim Üyesi'!Q79,") - ",'PROGRAM-SINIF'!Q79))</f>
        <v/>
      </c>
      <c r="R79" s="351" t="str">
        <f>IF(ISBLANK('PROGRAM-DERS'!S83),"",CONCATENATE('PROGRAM-DERS'!S83," (",'PROGRAM-Öğretim Üyesi'!R79,") - ",'PROGRAM-SINIF'!R79))</f>
        <v>ÜMİT KOCABIÇAK () - İnternet</v>
      </c>
      <c r="S79" s="351" t="str">
        <f>IF(ISBLANK('PROGRAM-DERS'!T83),"",CONCATENATE('PROGRAM-DERS'!T83," (",'PROGRAM-Öğretim Üyesi'!S79,") - ",'PROGRAM-SINIF'!S79))</f>
        <v/>
      </c>
      <c r="T79" s="351" t="str">
        <f>IF(ISBLANK('PROGRAM-DERS'!U83),"",CONCATENATE('PROGRAM-DERS'!U83," (",'PROGRAM-Öğretim Üyesi'!T79,") - ",'PROGRAM-SINIF'!T79))</f>
        <v/>
      </c>
      <c r="U79" s="163">
        <f>21-ROUNDUP(IFERROR(FIND("nline",#REF!),0)/100,0)-ROUNDUP(IFERROR(FIND("nline",#REF!),0)/100,0)-ROUNDUP(IFERROR(FIND("nline",#REF!),0)/100,0)-ROUNDUP(IFERROR(FIND("nline",#REF!),0)/100,0)-ROUNDUP(IFERROR(FIND("uzmanlık",Q79),0)/100,0)-COUNTBLANK(C79:R79)-COUNTIF(C79:R79,"Türk Dili")-COUNTIF(C79:R79,"Atatürk İlk. Ve İnk. Tar.")-COUNTIF(C79:R79,"Staj 1")-COUNTIF(C79:R79,"Staj 2")-COUNTIF(C79:R79,"Bilg. Müh. Tasarımı")-COUNTIF(C79:R79,"Fizik I - Lab")</f>
        <v>11</v>
      </c>
      <c r="V79" s="23"/>
    </row>
    <row r="80" spans="1:22" s="54" customFormat="1" ht="31.5" x14ac:dyDescent="0.25">
      <c r="A80" s="807"/>
      <c r="B80" s="164">
        <v>0.70833333333333304</v>
      </c>
      <c r="C80" s="351" t="str">
        <f>IF(ISBLANK('PROGRAM-DERS'!C84),"",CONCATENATE('PROGRAM-DERS'!C84," (",'PROGRAM-Öğretim Üyesi'!C80,") - ",'PROGRAM-SINIF'!C80))</f>
        <v>Programlamaya Giriş - A (KM6) () - İnternet</v>
      </c>
      <c r="D80" s="350" t="str">
        <f>IF(ISBLANK('PROGRAM-DERS'!D84),"",CONCATENATE('PROGRAM-DERS'!D84," (",'PROGRAM-Öğretim Üyesi'!D80,") - ",'PROGRAM-SINIF'!D80))</f>
        <v xml:space="preserve">  ( ) - İnternet</v>
      </c>
      <c r="E80" s="350" t="str">
        <f>IF(ISBLANK('PROGRAM-DERS'!E14),"",CONCATENATE('PROGRAM-DERS'!E14," (",'PROGRAM-Öğretim Üyesi'!E80,") - ",'PROGRAM-SINIF'!E80))</f>
        <v/>
      </c>
      <c r="F80" s="352" t="str">
        <f>IF(ISBLANK('PROGRAM-DERS'!F84),"",CONCATENATE('PROGRAM-DERS'!F84," (",'PROGRAM-Öğretim Üyesi'!F80,") - ",'PROGRAM-SINIF'!F80))</f>
        <v/>
      </c>
      <c r="G80" s="156" t="str">
        <f>IF(ISBLANK('PROGRAM-DERS'!G84),"",CONCATENATE('PROGRAM-DERS'!G84," (",'PROGRAM-Öğretim Üyesi'!G80,") - ",'PROGRAM-SINIF'!G80))</f>
        <v/>
      </c>
      <c r="H80" s="351" t="str">
        <f>IF(ISBLANK('PROGRAM-DERS'!H84),"",CONCATENATE('PROGRAM-DERS'!H84," (",'PROGRAM-Öğretim Üyesi'!H80,") - ",'PROGRAM-SINIF'!H80))</f>
        <v>Mantık Devreleri - B (1105) () - İnternet</v>
      </c>
      <c r="I80" s="351" t="str">
        <f>IF(ISBLANK('PROGRAM-DERS'!I84),"",CONCATENATE('PROGRAM-DERS'!I84," (",'PROGRAM-Öğretim Üyesi'!I80,") - ",'PROGRAM-SINIF'!I80))</f>
        <v/>
      </c>
      <c r="J80" s="351" t="str">
        <f>IF(ISBLANK('PROGRAM-DERS'!J84),"",CONCATENATE('PROGRAM-DERS'!J84," (",'PROGRAM-Öğretim Üyesi'!J80,") - ",'PROGRAM-SINIF'!J80))</f>
        <v>SİNAN İLYAS  () - İnternet</v>
      </c>
      <c r="K80" s="351" t="str">
        <f>IF(ISBLANK('PROGRAM-DERS'!K84),"",CONCATENATE('PROGRAM-DERS'!K84," (",'PROGRAM-Öğretim Üyesi'!K80,") - ",'PROGRAM-SINIF'!K80))</f>
        <v>Nesnelerin İnterneti ve Uygulamaları - A(1202) () - İnternet</v>
      </c>
      <c r="L80" s="351" t="str">
        <f>IF(ISBLANK('PROGRAM-DERS'!L84),"",CONCATENATE('PROGRAM-DERS'!L84," (",'PROGRAM-Öğretim Üyesi'!L80,") - ",'PROGRAM-SINIF'!L80))</f>
        <v>Nesnelerin İnterneti ve Uygulamaları - B(1109) () - İnternet</v>
      </c>
      <c r="M80" s="351" t="str">
        <f>IF(ISBLANK('PROGRAM-DERS'!M84),"",CONCATENATE('PROGRAM-DERS'!M84," (",'PROGRAM-Öğretim Üyesi'!M80,") - ",'PROGRAM-SINIF'!M80))</f>
        <v/>
      </c>
      <c r="N80" s="351" t="str">
        <f>IF(ISBLANK('PROGRAM-DERS'!N84),"",CONCATENATE('PROGRAM-DERS'!N84," (",'PROGRAM-Öğretim Üyesi'!N80,") - ",'PROGRAM-SINIF'!N80))</f>
        <v/>
      </c>
      <c r="O80" s="351" t="str">
        <f>IF(ISBLANK('PROGRAM-DERS'!O84),"",CONCATENATE('PROGRAM-DERS'!O84," (",'PROGRAM-Öğretim Üyesi'!O80,") - ",'PROGRAM-SINIF'!O80))</f>
        <v/>
      </c>
      <c r="P80" s="351" t="str">
        <f>IF(ISBLANK('PROGRAM-DERS'!P84),"",CONCATENATE('PROGRAM-DERS'!P84," (",'PROGRAM-Öğretim Üyesi'!P80,") - ",'PROGRAM-SINIF'!P80))</f>
        <v/>
      </c>
      <c r="Q80" s="351" t="str">
        <f>IF(ISBLANK('PROGRAM-DERS'!Q84),"",CONCATENATE('PROGRAM-DERS'!Q84," (",'PROGRAM-Öğretim Üyesi'!Q80,") - ",'PROGRAM-SINIF'!Q80))</f>
        <v/>
      </c>
      <c r="R80" s="351" t="str">
        <f>IF(ISBLANK('PROGRAM-DERS'!S84),"",CONCATENATE('PROGRAM-DERS'!S84," (",'PROGRAM-Öğretim Üyesi'!R80,") - ",'PROGRAM-SINIF'!R80))</f>
        <v/>
      </c>
      <c r="S80" s="351" t="str">
        <f>IF(ISBLANK('PROGRAM-DERS'!T84),"",CONCATENATE('PROGRAM-DERS'!T84," (",'PROGRAM-Öğretim Üyesi'!S80,") - ",'PROGRAM-SINIF'!S80))</f>
        <v/>
      </c>
      <c r="T80" s="351" t="str">
        <f>IF(ISBLANK('PROGRAM-DERS'!U84),"",CONCATENATE('PROGRAM-DERS'!U84," (",'PROGRAM-Öğretim Üyesi'!T80,") - ",'PROGRAM-SINIF'!T80))</f>
        <v/>
      </c>
      <c r="U80" s="163">
        <f>21-ROUNDUP(IFERROR(FIND("nline",#REF!),0)/100,0)-ROUNDUP(IFERROR(FIND("nline",#REF!),0)/100,0)-ROUNDUP(IFERROR(FIND("nline",#REF!),0)/100,0)-ROUNDUP(IFERROR(FIND("nline",#REF!),0)/100,0)-ROUNDUP(IFERROR(FIND("uzmanlık",Q80),0)/100,0)-COUNTBLANK(C80:R80)-COUNTIF(C80:R80,"Türk Dili")-COUNTIF(C80:R80,"Atatürk İlk. Ve İnk. Tar.")-COUNTIF(C80:R80,"Staj 1")-COUNTIF(C80:R80,"Staj 2")-COUNTIF(C80:R80,"Bilg. Müh. Tasarımı")-COUNTIF(C80:R80,"Fizik I - Lab")</f>
        <v>11</v>
      </c>
      <c r="V80" s="23"/>
    </row>
    <row r="81" spans="1:22" s="54" customFormat="1" ht="31.5" x14ac:dyDescent="0.25">
      <c r="A81" s="807"/>
      <c r="B81" s="164">
        <v>0.75</v>
      </c>
      <c r="C81" s="351" t="str">
        <f>IF(ISBLANK('PROGRAM-DERS'!C85),"",CONCATENATE('PROGRAM-DERS'!C85," (",'PROGRAM-Öğretim Üyesi'!C81,") - ",'PROGRAM-SINIF'!C81))</f>
        <v>CEMİL ÖZ () - İnternet</v>
      </c>
      <c r="D81" s="350" t="str">
        <f>IF(ISBLANK('PROGRAM-DERS'!D85),"",CONCATENATE('PROGRAM-DERS'!D85," (",'PROGRAM-Öğretim Üyesi'!D81,") - ",'PROGRAM-SINIF'!D81))</f>
        <v xml:space="preserve">  ( ) - İnternet</v>
      </c>
      <c r="E81" s="350" t="str">
        <f>IF(ISBLANK('PROGRAM-DERS'!E15),"",CONCATENATE('PROGRAM-DERS'!E15," (",'PROGRAM-Öğretim Üyesi'!E81,") - ",'PROGRAM-SINIF'!E81))</f>
        <v/>
      </c>
      <c r="F81" s="352" t="str">
        <f>IF(ISBLANK('PROGRAM-DERS'!F85),"",CONCATENATE('PROGRAM-DERS'!F85," (",'PROGRAM-Öğretim Üyesi'!F81,") - ",'PROGRAM-SINIF'!F81))</f>
        <v/>
      </c>
      <c r="G81" s="156" t="str">
        <f>IF(ISBLANK('PROGRAM-DERS'!G85),"",CONCATENATE('PROGRAM-DERS'!G85," (",'PROGRAM-Öğretim Üyesi'!G81,") - ",'PROGRAM-SINIF'!G81))</f>
        <v/>
      </c>
      <c r="H81" s="351" t="str">
        <f>IF(ISBLANK('PROGRAM-DERS'!H85),"",CONCATENATE('PROGRAM-DERS'!H85," (",'PROGRAM-Öğretim Üyesi'!H81,") - ",'PROGRAM-SINIF'!H81))</f>
        <v>ALİ GÜLBAĞ () - İnternet</v>
      </c>
      <c r="I81" s="351" t="str">
        <f>IF(ISBLANK('PROGRAM-DERS'!I85),"",CONCATENATE('PROGRAM-DERS'!I85," (",'PROGRAM-Öğretim Üyesi'!I81,") - ",'PROGRAM-SINIF'!I81))</f>
        <v/>
      </c>
      <c r="J81" s="351" t="str">
        <f>IF(ISBLANK('PROGRAM-DERS'!J85),"",CONCATENATE('PROGRAM-DERS'!J85," (",'PROGRAM-Öğretim Üyesi'!J81,") - ",'PROGRAM-SINIF'!J81))</f>
        <v/>
      </c>
      <c r="K81" s="351" t="str">
        <f>IF(ISBLANK('PROGRAM-DERS'!K85),"",CONCATENATE('PROGRAM-DERS'!K85," (",'PROGRAM-Öğretim Üyesi'!K81,") - ",'PROGRAM-SINIF'!K81))</f>
        <v>Nesnelerin İnterneti ve Uygulamaları - A(1202) () - İnternet</v>
      </c>
      <c r="L81" s="351" t="str">
        <f>IF(ISBLANK('PROGRAM-DERS'!L85),"",CONCATENATE('PROGRAM-DERS'!L85," (",'PROGRAM-Öğretim Üyesi'!L81,") - ",'PROGRAM-SINIF'!L81))</f>
        <v>Nesnelerin İnterneti ve Uygulamaları - B(1109) () - İnternet</v>
      </c>
      <c r="M81" s="351" t="str">
        <f>IF(ISBLANK('PROGRAM-DERS'!M85),"",CONCATENATE('PROGRAM-DERS'!M85," (",'PROGRAM-Öğretim Üyesi'!M81,") - ",'PROGRAM-SINIF'!M81))</f>
        <v/>
      </c>
      <c r="N81" s="351" t="str">
        <f>IF(ISBLANK('PROGRAM-DERS'!N85),"",CONCATENATE('PROGRAM-DERS'!N85," (",'PROGRAM-Öğretim Üyesi'!N81,") - ",'PROGRAM-SINIF'!N81))</f>
        <v/>
      </c>
      <c r="O81" s="351" t="str">
        <f>IF(ISBLANK('PROGRAM-DERS'!O85),"",CONCATENATE('PROGRAM-DERS'!O85," (",'PROGRAM-Öğretim Üyesi'!O81,") - ",'PROGRAM-SINIF'!O81))</f>
        <v/>
      </c>
      <c r="P81" s="351" t="str">
        <f>IF(ISBLANK('PROGRAM-DERS'!P85),"",CONCATENATE('PROGRAM-DERS'!P85," (",'PROGRAM-Öğretim Üyesi'!P81,") - ",'PROGRAM-SINIF'!P81))</f>
        <v/>
      </c>
      <c r="Q81" s="351" t="str">
        <f>IF(ISBLANK('PROGRAM-DERS'!Q85),"",CONCATENATE('PROGRAM-DERS'!Q85," (",'PROGRAM-Öğretim Üyesi'!Q81,") - ",'PROGRAM-SINIF'!Q81))</f>
        <v/>
      </c>
      <c r="R81" s="351" t="str">
        <f>IF(ISBLANK('PROGRAM-DERS'!S85),"",CONCATENATE('PROGRAM-DERS'!S85," (",'PROGRAM-Öğretim Üyesi'!R81,") - ",'PROGRAM-SINIF'!R81))</f>
        <v/>
      </c>
      <c r="S81" s="351" t="str">
        <f>IF(ISBLANK('PROGRAM-DERS'!T85),"",CONCATENATE('PROGRAM-DERS'!T85," (",'PROGRAM-Öğretim Üyesi'!S81,") - ",'PROGRAM-SINIF'!S81))</f>
        <v/>
      </c>
      <c r="T81" s="351" t="str">
        <f>IF(ISBLANK('PROGRAM-DERS'!U85),"",CONCATENATE('PROGRAM-DERS'!U85," (",'PROGRAM-Öğretim Üyesi'!T81,") - ",'PROGRAM-SINIF'!T81))</f>
        <v/>
      </c>
      <c r="U81" s="163">
        <f>21-ROUNDUP(IFERROR(FIND("nline",#REF!),0)/100,0)-ROUNDUP(IFERROR(FIND("nline",#REF!),0)/100,0)-ROUNDUP(IFERROR(FIND("nline",#REF!),0)/100,0)-ROUNDUP(IFERROR(FIND("nline",#REF!),0)/100,0)-ROUNDUP(IFERROR(FIND("uzmanlık",Q81),0)/100,0)-COUNTBLANK(C81:R81)-COUNTIF(C81:R81,"Türk Dili")-COUNTIF(C81:R81,"Atatürk İlk. Ve İnk. Tar.")-COUNTIF(C81:R81,"Staj 1")-COUNTIF(C81:R81,"Staj 2")-COUNTIF(C81:R81,"Bilg. Müh. Tasarımı")-COUNTIF(C81:R81,"Fizik I - Lab")</f>
        <v>10</v>
      </c>
      <c r="V81" s="23"/>
    </row>
    <row r="82" spans="1:22" s="54" customFormat="1" x14ac:dyDescent="0.25">
      <c r="A82" s="807"/>
      <c r="B82" s="164">
        <v>0.79166666666666696</v>
      </c>
      <c r="C82" s="351" t="str">
        <f>IF(ISBLANK('PROGRAM-DERS'!C86),"",CONCATENATE('PROGRAM-DERS'!C86," (",'PROGRAM-Öğretim Üyesi'!C82,") - ",'PROGRAM-SINIF'!C82))</f>
        <v>Fizik I - Lab - A  (KM4) () - İnternet</v>
      </c>
      <c r="D82" s="350" t="str">
        <f>IF(ISBLANK('PROGRAM-DERS'!D86),"",CONCATENATE('PROGRAM-DERS'!D86," (",'PROGRAM-Öğretim Üyesi'!D82,") - ",'PROGRAM-SINIF'!D82))</f>
        <v>Fizik I - Lab - B (1102) () - İnternet</v>
      </c>
      <c r="E82" s="350" t="str">
        <f>IF(ISBLANK('PROGRAM-DERS'!E86),"",CONCATENATE('PROGRAM-DERS'!E86," (",'PROGRAM-Öğretim Üyesi'!E82,") - ",'PROGRAM-SINIF'!E82))</f>
        <v>Fizik I - Lab - C (1201) () - İnternet</v>
      </c>
      <c r="F82" s="352" t="str">
        <f>IF(ISBLANK('PROGRAM-DERS'!F86),"",CONCATENATE('PROGRAM-DERS'!F86," (",'PROGRAM-Öğretim Üyesi'!F82,") - ",'PROGRAM-SINIF'!F82))</f>
        <v/>
      </c>
      <c r="G82" s="156" t="str">
        <f>IF(ISBLANK('PROGRAM-DERS'!G86),"",CONCATENATE('PROGRAM-DERS'!G86," (",'PROGRAM-Öğretim Üyesi'!G82,") - ",'PROGRAM-SINIF'!G82))</f>
        <v xml:space="preserve">  () - İnternet</v>
      </c>
      <c r="H82" s="351" t="str">
        <f>IF(ISBLANK('PROGRAM-DERS'!H86),"",CONCATENATE('PROGRAM-DERS'!H86," (",'PROGRAM-Öğretim Üyesi'!H82,") - ",'PROGRAM-SINIF'!H82))</f>
        <v/>
      </c>
      <c r="I82" s="351" t="str">
        <f>IF(ISBLANK('PROGRAM-DERS'!I86),"",CONCATENATE('PROGRAM-DERS'!I86," (",'PROGRAM-Öğretim Üyesi'!I82,") - ",'PROGRAM-SINIF'!I82))</f>
        <v/>
      </c>
      <c r="J82" s="351" t="str">
        <f>IF(ISBLANK('PROGRAM-DERS'!J86),"",CONCATENATE('PROGRAM-DERS'!J86," (",'PROGRAM-Öğretim Üyesi'!J82,") - ",'PROGRAM-SINIF'!J82))</f>
        <v/>
      </c>
      <c r="K82" s="351" t="str">
        <f>IF(ISBLANK('PROGRAM-DERS'!K86),"",CONCATENATE('PROGRAM-DERS'!K86," (",'PROGRAM-Öğretim Üyesi'!K82,") - ",'PROGRAM-SINIF'!K82))</f>
        <v>CÜNEYT BAYILMIŞ () - İnternet</v>
      </c>
      <c r="L82" s="351" t="str">
        <f>IF(ISBLANK('PROGRAM-DERS'!L86),"",CONCATENATE('PROGRAM-DERS'!L86," (",'PROGRAM-Öğretim Üyesi'!L82,") - ",'PROGRAM-SINIF'!L82))</f>
        <v>MURAT İSKEFİYELİ () - İnternet</v>
      </c>
      <c r="M82" s="351" t="str">
        <f>IF(ISBLANK('PROGRAM-DERS'!M86),"",CONCATENATE('PROGRAM-DERS'!M86," (",'PROGRAM-Öğretim Üyesi'!M82,") - ",'PROGRAM-SINIF'!M82))</f>
        <v/>
      </c>
      <c r="N82" s="351" t="str">
        <f>IF(ISBLANK('PROGRAM-DERS'!N86),"",CONCATENATE('PROGRAM-DERS'!N86," (",'PROGRAM-Öğretim Üyesi'!N82,") - ",'PROGRAM-SINIF'!N82))</f>
        <v/>
      </c>
      <c r="O82" s="351" t="str">
        <f>IF(ISBLANK('PROGRAM-DERS'!O86),"",CONCATENATE('PROGRAM-DERS'!O86," (",'PROGRAM-Öğretim Üyesi'!O82,") - ",'PROGRAM-SINIF'!O82))</f>
        <v/>
      </c>
      <c r="P82" s="351" t="str">
        <f>IF(ISBLANK('PROGRAM-DERS'!P86),"",CONCATENATE('PROGRAM-DERS'!P86," (",'PROGRAM-Öğretim Üyesi'!P82,") - ",'PROGRAM-SINIF'!P82))</f>
        <v/>
      </c>
      <c r="Q82" s="351" t="str">
        <f>IF(ISBLANK('PROGRAM-DERS'!Q86),"",CONCATENATE('PROGRAM-DERS'!Q86," (",'PROGRAM-Öğretim Üyesi'!Q82,") - ",'PROGRAM-SINIF'!Q82))</f>
        <v/>
      </c>
      <c r="R82" s="351" t="str">
        <f>IF(ISBLANK('PROGRAM-DERS'!S86),"",CONCATENATE('PROGRAM-DERS'!S86," (",'PROGRAM-Öğretim Üyesi'!R82,") - ",'PROGRAM-SINIF'!R82))</f>
        <v/>
      </c>
      <c r="S82" s="351" t="str">
        <f>IF(ISBLANK('PROGRAM-DERS'!T86),"",CONCATENATE('PROGRAM-DERS'!T86," (",'PROGRAM-Öğretim Üyesi'!S82,") - ",'PROGRAM-SINIF'!S82))</f>
        <v/>
      </c>
      <c r="T82" s="351" t="str">
        <f>IF(ISBLANK('PROGRAM-DERS'!U86),"",CONCATENATE('PROGRAM-DERS'!U86," (",'PROGRAM-Öğretim Üyesi'!T82,") - ",'PROGRAM-SINIF'!T82))</f>
        <v/>
      </c>
      <c r="U82" s="163">
        <f>21-ROUNDUP(IFERROR(FIND("nline",#REF!),0)/100,0)-ROUNDUP(IFERROR(FIND("nline",#REF!),0)/100,0)-ROUNDUP(IFERROR(FIND("nline",#REF!),0)/100,0)-ROUNDUP(IFERROR(FIND("nline",#REF!),0)/100,0)-ROUNDUP(IFERROR(FIND("uzmanlık",Q82),0)/100,0)-COUNTBLANK(C82:R82)-COUNTIF(C82:R82,"Türk Dili")-COUNTIF(C82:R82,"Atatürk İlk. Ve İnk. Tar.")-COUNTIF(C82:R82,"Staj 1")-COUNTIF(C82:R82,"Staj 2")-COUNTIF(C82:R82,"Bilg. Müh. Tasarımı")-COUNTIF(C82:R82,"Fizik I - Lab")</f>
        <v>11</v>
      </c>
      <c r="V82" s="23"/>
    </row>
    <row r="83" spans="1:22" s="54" customFormat="1" x14ac:dyDescent="0.25">
      <c r="A83" s="807"/>
      <c r="B83" s="164">
        <v>0.83333333333333304</v>
      </c>
      <c r="C83" s="351" t="str">
        <f>IF(ISBLANK('PROGRAM-DERS'!C87),"",CONCATENATE('PROGRAM-DERS'!C87," (",'PROGRAM-Öğretim Üyesi'!C83,") - ",'PROGRAM-SINIF'!C83))</f>
        <v>Fizik I - Lab - A  (KM4) () - İnternet</v>
      </c>
      <c r="D83" s="350" t="str">
        <f>IF(ISBLANK('PROGRAM-DERS'!D87),"",CONCATENATE('PROGRAM-DERS'!D87," (",'PROGRAM-Öğretim Üyesi'!D83,") - ",'PROGRAM-SINIF'!D83))</f>
        <v>Fizik I - Lab - B (1102) () - İnternet</v>
      </c>
      <c r="E83" s="350" t="str">
        <f>IF(ISBLANK('PROGRAM-DERS'!E87),"",CONCATENATE('PROGRAM-DERS'!E87," (",'PROGRAM-Öğretim Üyesi'!E83,") - ",'PROGRAM-SINIF'!E83))</f>
        <v>Fizik I - Lab - C (1201) () - İnternet</v>
      </c>
      <c r="F83" s="352" t="str">
        <f>IF(ISBLANK('PROGRAM-DERS'!F87),"",CONCATENATE('PROGRAM-DERS'!F87," (",'PROGRAM-Öğretim Üyesi'!F83,") - ",'PROGRAM-SINIF'!F83))</f>
        <v/>
      </c>
      <c r="G83" s="156" t="str">
        <f>IF(ISBLANK('PROGRAM-DERS'!G87),"",CONCATENATE('PROGRAM-DERS'!G87," (",'PROGRAM-Öğretim Üyesi'!G83,") - ",'PROGRAM-SINIF'!G83))</f>
        <v/>
      </c>
      <c r="H83" s="351" t="str">
        <f>IF(ISBLANK('PROGRAM-DERS'!H87),"",CONCATENATE('PROGRAM-DERS'!H87," (",'PROGRAM-Öğretim Üyesi'!H83,") - ",'PROGRAM-SINIF'!H83))</f>
        <v/>
      </c>
      <c r="I83" s="351" t="str">
        <f>IF(ISBLANK('PROGRAM-DERS'!I87),"",CONCATENATE('PROGRAM-DERS'!I87," (",'PROGRAM-Öğretim Üyesi'!I83,") - ",'PROGRAM-SINIF'!I83))</f>
        <v/>
      </c>
      <c r="J83" s="351" t="str">
        <f>IF(ISBLANK('PROGRAM-DERS'!J87),"",CONCATENATE('PROGRAM-DERS'!J87," (",'PROGRAM-Öğretim Üyesi'!J83,") - ",'PROGRAM-SINIF'!J83))</f>
        <v/>
      </c>
      <c r="K83" s="351" t="str">
        <f>IF(ISBLANK('PROGRAM-DERS'!K87),"",CONCATENATE('PROGRAM-DERS'!K87," (",'PROGRAM-Öğretim Üyesi'!K83,") - ",'PROGRAM-SINIF'!K83))</f>
        <v/>
      </c>
      <c r="L83" s="351" t="str">
        <f>IF(ISBLANK('PROGRAM-DERS'!L87),"",CONCATENATE('PROGRAM-DERS'!L87," (",'PROGRAM-Öğretim Üyesi'!L83,") - ",'PROGRAM-SINIF'!L83))</f>
        <v/>
      </c>
      <c r="M83" s="351" t="str">
        <f>IF(ISBLANK('PROGRAM-DERS'!M87),"",CONCATENATE('PROGRAM-DERS'!M87," (",'PROGRAM-Öğretim Üyesi'!M83,") - ",'PROGRAM-SINIF'!M83))</f>
        <v/>
      </c>
      <c r="N83" s="351" t="str">
        <f>IF(ISBLANK('PROGRAM-DERS'!N87),"",CONCATENATE('PROGRAM-DERS'!N87," (",'PROGRAM-Öğretim Üyesi'!N83,") - ",'PROGRAM-SINIF'!N83))</f>
        <v/>
      </c>
      <c r="O83" s="351" t="str">
        <f>IF(ISBLANK('PROGRAM-DERS'!O87),"",CONCATENATE('PROGRAM-DERS'!O87," (",'PROGRAM-Öğretim Üyesi'!O83,") - ",'PROGRAM-SINIF'!O83))</f>
        <v/>
      </c>
      <c r="P83" s="351" t="str">
        <f>IF(ISBLANK('PROGRAM-DERS'!P87),"",CONCATENATE('PROGRAM-DERS'!P87," (",'PROGRAM-Öğretim Üyesi'!P83,") - ",'PROGRAM-SINIF'!P83))</f>
        <v/>
      </c>
      <c r="Q83" s="351" t="str">
        <f>IF(ISBLANK('PROGRAM-DERS'!Q87),"",CONCATENATE('PROGRAM-DERS'!Q87," (",'PROGRAM-Öğretim Üyesi'!Q83,") - ",'PROGRAM-SINIF'!Q83))</f>
        <v/>
      </c>
      <c r="R83" s="351" t="str">
        <f>IF(ISBLANK('PROGRAM-DERS'!S87),"",CONCATENATE('PROGRAM-DERS'!S87," (",'PROGRAM-Öğretim Üyesi'!R83,") - ",'PROGRAM-SINIF'!R83))</f>
        <v/>
      </c>
      <c r="S83" s="351" t="str">
        <f>IF(ISBLANK('PROGRAM-DERS'!T87),"",CONCATENATE('PROGRAM-DERS'!T87," (",'PROGRAM-Öğretim Üyesi'!S83,") - ",'PROGRAM-SINIF'!S83))</f>
        <v/>
      </c>
      <c r="T83" s="351" t="str">
        <f>IF(ISBLANK('PROGRAM-DERS'!U87),"",CONCATENATE('PROGRAM-DERS'!U87," (",'PROGRAM-Öğretim Üyesi'!T83,") - ",'PROGRAM-SINIF'!T83))</f>
        <v/>
      </c>
      <c r="U83" s="163">
        <f>21-ROUNDUP(IFERROR(FIND("nline",#REF!),0)/100,0)-ROUNDUP(IFERROR(FIND("nline",#REF!),0)/100,0)-ROUNDUP(IFERROR(FIND("nline",#REF!),0)/100,0)-ROUNDUP(IFERROR(FIND("nline",#REF!),0)/100,0)-ROUNDUP(IFERROR(FIND("uzmanlık",Q83),0)/100,0)-COUNTBLANK(C83:R83)-COUNTIF(C83:R83,"Türk Dili")-COUNTIF(C83:R83,"Atatürk İlk. Ve İnk. Tar.")-COUNTIF(C83:R83,"Staj 1")-COUNTIF(C83:R83,"Staj 2")-COUNTIF(C83:R83,"Bilg. Müh. Tasarımı")-COUNTIF(C83:R83,"Fizik I - Lab")</f>
        <v>8</v>
      </c>
      <c r="V83" s="23"/>
    </row>
    <row r="84" spans="1:22" s="54" customFormat="1" x14ac:dyDescent="0.25">
      <c r="A84" s="807"/>
      <c r="B84" s="164">
        <v>0.875000000000001</v>
      </c>
      <c r="C84" s="351" t="str">
        <f>IF(ISBLANK('PROGRAM-DERS'!C88),"",CONCATENATE('PROGRAM-DERS'!C88," (",'PROGRAM-Öğretim Üyesi'!C84,") - ",'PROGRAM-SINIF'!C84))</f>
        <v/>
      </c>
      <c r="D84" s="350" t="str">
        <f>IF(ISBLANK('PROGRAM-DERS'!D88),"",CONCATENATE('PROGRAM-DERS'!D88," (",'PROGRAM-Öğretim Üyesi'!D84,") - ",'PROGRAM-SINIF'!D84))</f>
        <v/>
      </c>
      <c r="E84" s="350" t="str">
        <f>IF(ISBLANK('PROGRAM-DERS'!E88),"",CONCATENATE('PROGRAM-DERS'!E88," (",'PROGRAM-Öğretim Üyesi'!E84,") - ",'PROGRAM-SINIF'!E84))</f>
        <v/>
      </c>
      <c r="F84" s="352" t="str">
        <f>IF(ISBLANK('PROGRAM-DERS'!F88),"",CONCATENATE('PROGRAM-DERS'!F88," (",'PROGRAM-Öğretim Üyesi'!F84,") - ",'PROGRAM-SINIF'!F84))</f>
        <v/>
      </c>
      <c r="G84" s="156" t="str">
        <f>IF(ISBLANK('PROGRAM-DERS'!G88),"",CONCATENATE('PROGRAM-DERS'!G88," (",'PROGRAM-Öğretim Üyesi'!G84,") - ",'PROGRAM-SINIF'!G84))</f>
        <v/>
      </c>
      <c r="H84" s="351" t="str">
        <f>IF(ISBLANK('PROGRAM-DERS'!H88),"",CONCATENATE('PROGRAM-DERS'!H88," (",'PROGRAM-Öğretim Üyesi'!H84,") - ",'PROGRAM-SINIF'!H84))</f>
        <v/>
      </c>
      <c r="I84" s="351" t="str">
        <f>IF(ISBLANK('PROGRAM-DERS'!I88),"",CONCATENATE('PROGRAM-DERS'!I88," (",'PROGRAM-Öğretim Üyesi'!I84,") - ",'PROGRAM-SINIF'!I84))</f>
        <v/>
      </c>
      <c r="J84" s="351" t="str">
        <f>IF(ISBLANK('PROGRAM-DERS'!J88),"",CONCATENATE('PROGRAM-DERS'!J88," (",'PROGRAM-Öğretim Üyesi'!J84,") - ",'PROGRAM-SINIF'!J84))</f>
        <v/>
      </c>
      <c r="K84" s="351" t="str">
        <f>IF(ISBLANK('PROGRAM-DERS'!K88),"",CONCATENATE('PROGRAM-DERS'!K88," (",'PROGRAM-Öğretim Üyesi'!K84,") - ",'PROGRAM-SINIF'!K84))</f>
        <v/>
      </c>
      <c r="L84" s="351" t="str">
        <f>IF(ISBLANK('PROGRAM-DERS'!L88),"",CONCATENATE('PROGRAM-DERS'!L88," (",'PROGRAM-Öğretim Üyesi'!L84,") - ",'PROGRAM-SINIF'!L84))</f>
        <v/>
      </c>
      <c r="M84" s="351" t="str">
        <f>IF(ISBLANK('PROGRAM-DERS'!M88),"",CONCATENATE('PROGRAM-DERS'!M88," (",'PROGRAM-Öğretim Üyesi'!M84,") - ",'PROGRAM-SINIF'!M84))</f>
        <v/>
      </c>
      <c r="N84" s="351" t="str">
        <f>IF(ISBLANK('PROGRAM-DERS'!N88),"",CONCATENATE('PROGRAM-DERS'!N88," (",'PROGRAM-Öğretim Üyesi'!N84,") - ",'PROGRAM-SINIF'!N84))</f>
        <v/>
      </c>
      <c r="O84" s="351" t="str">
        <f>IF(ISBLANK('PROGRAM-DERS'!O88),"",CONCATENATE('PROGRAM-DERS'!O88," (",'PROGRAM-Öğretim Üyesi'!O84,") - ",'PROGRAM-SINIF'!O84))</f>
        <v/>
      </c>
      <c r="P84" s="351" t="str">
        <f>IF(ISBLANK('PROGRAM-DERS'!P88),"",CONCATENATE('PROGRAM-DERS'!P88," (",'PROGRAM-Öğretim Üyesi'!P84,") - ",'PROGRAM-SINIF'!P84))</f>
        <v/>
      </c>
      <c r="Q84" s="351" t="str">
        <f>IF(ISBLANK('PROGRAM-DERS'!Q88),"",CONCATENATE('PROGRAM-DERS'!Q88," (",'PROGRAM-Öğretim Üyesi'!Q84,") - ",'PROGRAM-SINIF'!Q84))</f>
        <v/>
      </c>
      <c r="R84" s="351" t="str">
        <f>IF(ISBLANK('PROGRAM-DERS'!S88),"",CONCATENATE('PROGRAM-DERS'!S88," (",'PROGRAM-Öğretim Üyesi'!R84,") - ",'PROGRAM-SINIF'!R84))</f>
        <v/>
      </c>
      <c r="S84" s="351" t="str">
        <f>IF(ISBLANK('PROGRAM-DERS'!T88),"",CONCATENATE('PROGRAM-DERS'!T88," (",'PROGRAM-Öğretim Üyesi'!S84,") - ",'PROGRAM-SINIF'!S84))</f>
        <v/>
      </c>
      <c r="T84" s="351" t="str">
        <f>IF(ISBLANK('PROGRAM-DERS'!U88),"",CONCATENATE('PROGRAM-DERS'!U88," (",'PROGRAM-Öğretim Üyesi'!T84,") - ",'PROGRAM-SINIF'!T84))</f>
        <v/>
      </c>
      <c r="U84" s="163">
        <f>21-ROUNDUP(IFERROR(FIND("nline",#REF!),0)/100,0)-ROUNDUP(IFERROR(FIND("nline",#REF!),0)/100,0)-ROUNDUP(IFERROR(FIND("nline",#REF!),0)/100,0)-ROUNDUP(IFERROR(FIND("nline",#REF!),0)/100,0)-ROUNDUP(IFERROR(FIND("uzmanlık",Q84),0)/100,0)-COUNTBLANK(C84:R84)-COUNTIF(C84:R84,"Türk Dili")-COUNTIF(C84:R84,"Atatürk İlk. Ve İnk. Tar.")-COUNTIF(C84:R84,"Staj 1")-COUNTIF(C84:R84,"Staj 2")-COUNTIF(C84:R84,"Bilg. Müh. Tasarımı")-COUNTIF(C84:R84,"Fizik I - Lab")</f>
        <v>5</v>
      </c>
      <c r="V84" s="23"/>
    </row>
    <row r="85" spans="1:22" s="54" customFormat="1" x14ac:dyDescent="0.25">
      <c r="A85" s="807"/>
      <c r="B85" s="164">
        <v>0.91666666666666796</v>
      </c>
      <c r="C85" s="351" t="str">
        <f>IF(ISBLANK('PROGRAM-DERS'!C89),"",CONCATENATE('PROGRAM-DERS'!C89," (",'PROGRAM-Öğretim Üyesi'!C85,") - ",'PROGRAM-SINIF'!C85))</f>
        <v>TÜRK DİLİ (Türk Dili Bölümü) - İnternet</v>
      </c>
      <c r="D85" s="350" t="str">
        <f>IF(ISBLANK('PROGRAM-DERS'!D89),"",CONCATENATE('PROGRAM-DERS'!D89," (",'PROGRAM-Öğretim Üyesi'!D85,") - ",'PROGRAM-SINIF'!D85))</f>
        <v/>
      </c>
      <c r="E85" s="350" t="str">
        <f>IF(ISBLANK('PROGRAM-DERS'!E89),"",CONCATENATE('PROGRAM-DERS'!E89," (",'PROGRAM-Öğretim Üyesi'!E85,") - ",'PROGRAM-SINIF'!E85))</f>
        <v/>
      </c>
      <c r="F85" s="352" t="str">
        <f>IF(ISBLANK('PROGRAM-DERS'!F89),"",CONCATENATE('PROGRAM-DERS'!F89," (",'PROGRAM-Öğretim Üyesi'!F85,") - ",'PROGRAM-SINIF'!F85))</f>
        <v/>
      </c>
      <c r="G85" s="156" t="str">
        <f>IF(ISBLANK('PROGRAM-DERS'!G89),"",CONCATENATE('PROGRAM-DERS'!G89," (",'PROGRAM-Öğretim Üyesi'!G85,") - ",'PROGRAM-SINIF'!G85))</f>
        <v/>
      </c>
      <c r="H85" s="351" t="str">
        <f>IF(ISBLANK('PROGRAM-DERS'!H89),"",CONCATENATE('PROGRAM-DERS'!H89," (",'PROGRAM-Öğretim Üyesi'!H85,") - ",'PROGRAM-SINIF'!H85))</f>
        <v/>
      </c>
      <c r="I85" s="351" t="str">
        <f>IF(ISBLANK('PROGRAM-DERS'!I89),"",CONCATENATE('PROGRAM-DERS'!I89," (",'PROGRAM-Öğretim Üyesi'!I85,") - ",'PROGRAM-SINIF'!I85))</f>
        <v/>
      </c>
      <c r="J85" s="351" t="str">
        <f>IF(ISBLANK('PROGRAM-DERS'!J89),"",CONCATENATE('PROGRAM-DERS'!J89," (",'PROGRAM-Öğretim Üyesi'!J85,") - ",'PROGRAM-SINIF'!J85))</f>
        <v/>
      </c>
      <c r="K85" s="351" t="str">
        <f>IF(ISBLANK('PROGRAM-DERS'!K89),"",CONCATENATE('PROGRAM-DERS'!K89," (",'PROGRAM-Öğretim Üyesi'!K85,") - ",'PROGRAM-SINIF'!K85))</f>
        <v/>
      </c>
      <c r="L85" s="351" t="str">
        <f>IF(ISBLANK('PROGRAM-DERS'!L89),"",CONCATENATE('PROGRAM-DERS'!L89," (",'PROGRAM-Öğretim Üyesi'!L85,") - ",'PROGRAM-SINIF'!L85))</f>
        <v/>
      </c>
      <c r="M85" s="351" t="str">
        <f>IF(ISBLANK('PROGRAM-DERS'!M89),"",CONCATENATE('PROGRAM-DERS'!M89," (",'PROGRAM-Öğretim Üyesi'!M85,") - ",'PROGRAM-SINIF'!M85))</f>
        <v/>
      </c>
      <c r="N85" s="351" t="str">
        <f>IF(ISBLANK('PROGRAM-DERS'!N89),"",CONCATENATE('PROGRAM-DERS'!N89," (",'PROGRAM-Öğretim Üyesi'!N85,") - ",'PROGRAM-SINIF'!N85))</f>
        <v/>
      </c>
      <c r="O85" s="351" t="str">
        <f>IF(ISBLANK('PROGRAM-DERS'!O89),"",CONCATENATE('PROGRAM-DERS'!O89," (",'PROGRAM-Öğretim Üyesi'!O85,") - ",'PROGRAM-SINIF'!O85))</f>
        <v/>
      </c>
      <c r="P85" s="351" t="str">
        <f>IF(ISBLANK('PROGRAM-DERS'!P89),"",CONCATENATE('PROGRAM-DERS'!P89," (",'PROGRAM-Öğretim Üyesi'!P85,") - ",'PROGRAM-SINIF'!P85))</f>
        <v/>
      </c>
      <c r="Q85" s="351" t="str">
        <f>IF(ISBLANK('PROGRAM-DERS'!Q89),"",CONCATENATE('PROGRAM-DERS'!Q89," (",'PROGRAM-Öğretim Üyesi'!Q85,") - ",'PROGRAM-SINIF'!Q85))</f>
        <v/>
      </c>
      <c r="R85" s="351" t="str">
        <f>IF(ISBLANK('PROGRAM-DERS'!S89),"",CONCATENATE('PROGRAM-DERS'!S89," (",'PROGRAM-Öğretim Üyesi'!R85,") - ",'PROGRAM-SINIF'!R85))</f>
        <v/>
      </c>
      <c r="S85" s="351" t="str">
        <f>IF(ISBLANK('PROGRAM-DERS'!T89),"",CONCATENATE('PROGRAM-DERS'!T89," (",'PROGRAM-Öğretim Üyesi'!S85,") - ",'PROGRAM-SINIF'!S85))</f>
        <v/>
      </c>
      <c r="T85" s="351" t="str">
        <f>IF(ISBLANK('PROGRAM-DERS'!U89),"",CONCATENATE('PROGRAM-DERS'!U89," (",'PROGRAM-Öğretim Üyesi'!T85,") - ",'PROGRAM-SINIF'!T85))</f>
        <v/>
      </c>
      <c r="U85" s="163">
        <f>21-ROUNDUP(IFERROR(FIND("nline",#REF!),0)/100,0)-ROUNDUP(IFERROR(FIND("nline",#REF!),0)/100,0)-ROUNDUP(IFERROR(FIND("nline",#REF!),0)/100,0)-ROUNDUP(IFERROR(FIND("nline",#REF!),0)/100,0)-ROUNDUP(IFERROR(FIND("uzmanlık",Q85),0)/100,0)-COUNTBLANK(C85:R85)-COUNTIF(C85:R85,"Türk Dili")-COUNTIF(C85:R85,"Atatürk İlk. Ve İnk. Tar.")-COUNTIF(C85:R85,"Staj 1")-COUNTIF(C85:R85,"Staj 2")-COUNTIF(C85:R85,"Bilg. Müh. Tasarımı")-COUNTIF(C85:R85,"Fizik I - Lab")</f>
        <v>6</v>
      </c>
      <c r="V85" s="23"/>
    </row>
    <row r="86" spans="1:22" s="54" customFormat="1" ht="16.5" thickBot="1" x14ac:dyDescent="0.3">
      <c r="A86" s="808"/>
      <c r="B86" s="166">
        <v>0.95833333333333504</v>
      </c>
      <c r="C86" s="353" t="str">
        <f>IF(ISBLANK('PROGRAM-DERS'!C90),"",CONCATENATE('PROGRAM-DERS'!C90," (",'PROGRAM-Öğretim Üyesi'!C86,") - ",'PROGRAM-SINIF'!C86))</f>
        <v>TÜRK DİLİ (Türk Dili Bölümü) - İnternet</v>
      </c>
      <c r="D86" s="354" t="str">
        <f>IF(ISBLANK('PROGRAM-DERS'!D90),"",CONCATENATE('PROGRAM-DERS'!D90," (",'PROGRAM-Öğretim Üyesi'!D86,") - ",'PROGRAM-SINIF'!D86))</f>
        <v/>
      </c>
      <c r="E86" s="354" t="str">
        <f>IF(ISBLANK('PROGRAM-DERS'!E90),"",CONCATENATE('PROGRAM-DERS'!E90," (",'PROGRAM-Öğretim Üyesi'!E86,") - ",'PROGRAM-SINIF'!E86))</f>
        <v/>
      </c>
      <c r="F86" s="355" t="str">
        <f>IF(ISBLANK('PROGRAM-DERS'!F90),"",CONCATENATE('PROGRAM-DERS'!F90," (",'PROGRAM-Öğretim Üyesi'!F86,") - ",'PROGRAM-SINIF'!F86))</f>
        <v/>
      </c>
      <c r="G86" s="156" t="str">
        <f>IF(ISBLANK('PROGRAM-DERS'!G90),"",CONCATENATE('PROGRAM-DERS'!G90," (",'PROGRAM-Öğretim Üyesi'!G86,") - ",'PROGRAM-SINIF'!G86))</f>
        <v/>
      </c>
      <c r="H86" s="351" t="str">
        <f>IF(ISBLANK('PROGRAM-DERS'!H90),"",CONCATENATE('PROGRAM-DERS'!H90," (",'PROGRAM-Öğretim Üyesi'!H86,") - ",'PROGRAM-SINIF'!H86))</f>
        <v/>
      </c>
      <c r="I86" s="351" t="str">
        <f>IF(ISBLANK('PROGRAM-DERS'!I90),"",CONCATENATE('PROGRAM-DERS'!I90," (",'PROGRAM-Öğretim Üyesi'!I86,") - ",'PROGRAM-SINIF'!I86))</f>
        <v/>
      </c>
      <c r="J86" s="351" t="str">
        <f>IF(ISBLANK('PROGRAM-DERS'!J90),"",CONCATENATE('PROGRAM-DERS'!J90," (",'PROGRAM-Öğretim Üyesi'!J86,") - ",'PROGRAM-SINIF'!J86))</f>
        <v/>
      </c>
      <c r="K86" s="351" t="str">
        <f>IF(ISBLANK('PROGRAM-DERS'!K90),"",CONCATENATE('PROGRAM-DERS'!K90," (",'PROGRAM-Öğretim Üyesi'!K86,") - ",'PROGRAM-SINIF'!K86))</f>
        <v/>
      </c>
      <c r="L86" s="351" t="str">
        <f>IF(ISBLANK('PROGRAM-DERS'!L90),"",CONCATENATE('PROGRAM-DERS'!L90," (",'PROGRAM-Öğretim Üyesi'!L86,") - ",'PROGRAM-SINIF'!L86))</f>
        <v/>
      </c>
      <c r="M86" s="351" t="str">
        <f>IF(ISBLANK('PROGRAM-DERS'!M90),"",CONCATENATE('PROGRAM-DERS'!M90," (",'PROGRAM-Öğretim Üyesi'!M86,") - ",'PROGRAM-SINIF'!M86))</f>
        <v/>
      </c>
      <c r="N86" s="351" t="str">
        <f>IF(ISBLANK('PROGRAM-DERS'!N90),"",CONCATENATE('PROGRAM-DERS'!N90," (",'PROGRAM-Öğretim Üyesi'!N86,") - ",'PROGRAM-SINIF'!N86))</f>
        <v/>
      </c>
      <c r="O86" s="351" t="str">
        <f>IF(ISBLANK('PROGRAM-DERS'!O90),"",CONCATENATE('PROGRAM-DERS'!O90," (",'PROGRAM-Öğretim Üyesi'!O86,") - ",'PROGRAM-SINIF'!O86))</f>
        <v>STAJ 2 () - İnternet</v>
      </c>
      <c r="P86" s="351" t="str">
        <f>IF(ISBLANK('PROGRAM-DERS'!P90),"",CONCATENATE('PROGRAM-DERS'!P90," (",'PROGRAM-Öğretim Üyesi'!P86,") - ",'PROGRAM-SINIF'!P86))</f>
        <v/>
      </c>
      <c r="Q86" s="351" t="str">
        <f>IF(ISBLANK('PROGRAM-DERS'!Q90),"",CONCATENATE('PROGRAM-DERS'!Q90," (",'PROGRAM-Öğretim Üyesi'!Q86,") - ",'PROGRAM-SINIF'!Q86))</f>
        <v/>
      </c>
      <c r="R86" s="351" t="str">
        <f>IF(ISBLANK('PROGRAM-DERS'!S90),"",CONCATENATE('PROGRAM-DERS'!S90," (",'PROGRAM-Öğretim Üyesi'!R86,") - ",'PROGRAM-SINIF'!R86))</f>
        <v/>
      </c>
      <c r="S86" s="351" t="str">
        <f>IF(ISBLANK('PROGRAM-DERS'!T90),"",CONCATENATE('PROGRAM-DERS'!T90," (",'PROGRAM-Öğretim Üyesi'!S86,") - ",'PROGRAM-SINIF'!S86))</f>
        <v/>
      </c>
      <c r="T86" s="351" t="str">
        <f>IF(ISBLANK('PROGRAM-DERS'!U90),"",CONCATENATE('PROGRAM-DERS'!U90," (",'PROGRAM-Öğretim Üyesi'!T86,") - ",'PROGRAM-SINIF'!T86))</f>
        <v/>
      </c>
      <c r="U86" s="163">
        <f>21-ROUNDUP(IFERROR(FIND("nline",#REF!),0)/100,0)-ROUNDUP(IFERROR(FIND("nline",#REF!),0)/100,0)-ROUNDUP(IFERROR(FIND("nline",#REF!),0)/100,0)-ROUNDUP(IFERROR(FIND("nline",#REF!),0)/100,0)-ROUNDUP(IFERROR(FIND("uzmanlık",Q86),0)/100,0)-COUNTBLANK(C86:R86)-COUNTIF(C86:R86,"Türk Dili")-COUNTIF(C86:R86,"Atatürk İlk. Ve İnk. Tar.")-COUNTIF(C86:R86,"Staj 1")-COUNTIF(C86:R86,"Staj 2")-COUNTIF(C86:R86,"Bilg. Müh. Tasarımı")-COUNTIF(C86:R86,"Fizik I - Lab")</f>
        <v>7</v>
      </c>
      <c r="V86" s="23"/>
    </row>
    <row r="87" spans="1:22" s="280" customFormat="1" ht="15.75" customHeight="1" x14ac:dyDescent="0.25">
      <c r="A87" s="809" t="s">
        <v>46</v>
      </c>
      <c r="B87" s="287">
        <v>0.29166666666666669</v>
      </c>
      <c r="C87" s="184" t="str">
        <f>IF(ISBLANK('PROGRAM-DERS'!C91),"",CONCATENATE('PROGRAM-DERS'!C91," (",'PROGRAM-Öğretim Üyesi'!C87,") - ",'PROGRAM-SINIF'!C87))</f>
        <v/>
      </c>
      <c r="D87" s="184" t="str">
        <f>IF(ISBLANK('PROGRAM-DERS'!D91),"",CONCATENATE('PROGRAM-DERS'!D91," (",'PROGRAM-Öğretim Üyesi'!D87,") - ",'PROGRAM-SINIF'!D87))</f>
        <v/>
      </c>
      <c r="E87" s="184" t="str">
        <f>IF(ISBLANK('PROGRAM-DERS'!E91),"",CONCATENATE('PROGRAM-DERS'!E91," (",'PROGRAM-Öğretim Üyesi'!E87,") - ",'PROGRAM-SINIF'!E87))</f>
        <v/>
      </c>
      <c r="F87" s="184" t="str">
        <f>IF(ISBLANK('PROGRAM-DERS'!F91),"",CONCATENATE('PROGRAM-DERS'!F91," (",'PROGRAM-Öğretim Üyesi'!F87,") - ",'PROGRAM-SINIF'!F87))</f>
        <v/>
      </c>
      <c r="G87" s="351" t="str">
        <f>IF(ISBLANK('PROGRAM-DERS'!G91),"",CONCATENATE('PROGRAM-DERS'!G91," (",'PROGRAM-Öğretim Üyesi'!G87,") - ",'PROGRAM-SINIF'!G87))</f>
        <v/>
      </c>
      <c r="H87" s="351" t="str">
        <f>IF(ISBLANK('PROGRAM-DERS'!H91),"",CONCATENATE('PROGRAM-DERS'!H91," (",'PROGRAM-Öğretim Üyesi'!H87,") - ",'PROGRAM-SINIF'!H87))</f>
        <v/>
      </c>
      <c r="I87" s="351" t="str">
        <f>IF(ISBLANK('PROGRAM-DERS'!I91),"",CONCATENATE('PROGRAM-DERS'!I91," (",'PROGRAM-Öğretim Üyesi'!I87,") - ",'PROGRAM-SINIF'!I87))</f>
        <v/>
      </c>
      <c r="J87" s="351" t="str">
        <f>IF(ISBLANK('PROGRAM-DERS'!J91),"",CONCATENATE('PROGRAM-DERS'!J91," (",'PROGRAM-Öğretim Üyesi'!J87,") - ",'PROGRAM-SINIF'!J87))</f>
        <v/>
      </c>
      <c r="K87" s="351" t="str">
        <f>IF(ISBLANK('PROGRAM-DERS'!K91),"",CONCATENATE('PROGRAM-DERS'!K91," (",'PROGRAM-Öğretim Üyesi'!K87,") - ",'PROGRAM-SINIF'!K87))</f>
        <v/>
      </c>
      <c r="L87" s="351" t="str">
        <f>IF(ISBLANK('PROGRAM-DERS'!L91),"",CONCATENATE('PROGRAM-DERS'!L91," (",'PROGRAM-Öğretim Üyesi'!L87,") - ",'PROGRAM-SINIF'!L87))</f>
        <v/>
      </c>
      <c r="M87" s="351" t="str">
        <f>IF(ISBLANK('PROGRAM-DERS'!M91),"",CONCATENATE('PROGRAM-DERS'!M91," (",'PROGRAM-Öğretim Üyesi'!M87,") - ",'PROGRAM-SINIF'!M87))</f>
        <v/>
      </c>
      <c r="N87" s="351" t="str">
        <f>IF(ISBLANK('PROGRAM-DERS'!N91),"",CONCATENATE('PROGRAM-DERS'!N91," (",'PROGRAM-Öğretim Üyesi'!N87,") - ",'PROGRAM-SINIF'!N87))</f>
        <v/>
      </c>
      <c r="O87" s="351" t="str">
        <f>IF(ISBLANK('PROGRAM-DERS'!O91),"",CONCATENATE('PROGRAM-DERS'!O91," (",'PROGRAM-Öğretim Üyesi'!O87,") - ",'PROGRAM-SINIF'!O87))</f>
        <v/>
      </c>
      <c r="P87" s="351" t="str">
        <f>IF(ISBLANK('PROGRAM-DERS'!P91),"",CONCATENATE('PROGRAM-DERS'!P91," (",'PROGRAM-Öğretim Üyesi'!P87,") - ",'PROGRAM-SINIF'!P87))</f>
        <v/>
      </c>
      <c r="Q87" s="351" t="str">
        <f>IF(ISBLANK('PROGRAM-DERS'!Q91),"",CONCATENATE('PROGRAM-DERS'!Q91," (",'PROGRAM-Öğretim Üyesi'!Q87,") - ",'PROGRAM-SINIF'!Q87))</f>
        <v/>
      </c>
      <c r="R87" s="351" t="str">
        <f>IF(ISBLANK('PROGRAM-DERS'!S91),"",CONCATENATE('PROGRAM-DERS'!S91," (",'PROGRAM-Öğretim Üyesi'!R87,") - ",'PROGRAM-SINIF'!R87))</f>
        <v/>
      </c>
      <c r="S87" s="351" t="str">
        <f>IF(ISBLANK('PROGRAM-DERS'!T91),"",CONCATENATE('PROGRAM-DERS'!T91," (",'PROGRAM-Öğretim Üyesi'!S87,") - ",'PROGRAM-SINIF'!S87))</f>
        <v/>
      </c>
      <c r="T87" s="351" t="str">
        <f>IF(ISBLANK('PROGRAM-DERS'!U91),"",CONCATENATE('PROGRAM-DERS'!U91," (",'PROGRAM-Öğretim Üyesi'!T87,") - ",'PROGRAM-SINIF'!T87))</f>
        <v/>
      </c>
      <c r="U87" s="288">
        <f>21-ROUNDUP(IFERROR(FIND("nline",#REF!),0)/100,0)-ROUNDUP(IFERROR(FIND("nline",#REF!),0)/100,0)-ROUNDUP(IFERROR(FIND("nline",#REF!),0)/100,0)-ROUNDUP(IFERROR(FIND("nline",#REF!),0)/100,0)-ROUNDUP(IFERROR(FIND("uzmanlık",Q87),0)/100,0)-COUNTBLANK(C87:R87)-COUNTIF(C87:R87,"Türk Dili")-COUNTIF(C87:R87,"Atatürk İlk. Ve İnk. Tar.")-COUNTIF(C87:R87,"Staj 1")-COUNTIF(C87:R87,"Staj 2")-COUNTIF(C87:R87,"Bilg. Müh. Tasarımı")-COUNTIF(C87:R87,"Fizik I - Lab")</f>
        <v>5</v>
      </c>
    </row>
    <row r="88" spans="1:22" s="280" customFormat="1" x14ac:dyDescent="0.25">
      <c r="A88" s="810"/>
      <c r="B88" s="289">
        <v>0.33333333333333331</v>
      </c>
      <c r="C88" s="351" t="str">
        <f>IF(ISBLANK('PROGRAM-DERS'!C92),"",CONCATENATE('PROGRAM-DERS'!C92," (",'PROGRAM-Öğretim Üyesi'!C88,") - ",'PROGRAM-SINIF'!C88))</f>
        <v/>
      </c>
      <c r="D88" s="351" t="str">
        <f>IF(ISBLANK('PROGRAM-DERS'!D92),"",CONCATENATE('PROGRAM-DERS'!D92," (",'PROGRAM-Öğretim Üyesi'!D88,") - ",'PROGRAM-SINIF'!D88))</f>
        <v/>
      </c>
      <c r="E88" s="351" t="str">
        <f>IF(ISBLANK('PROGRAM-DERS'!E92),"",CONCATENATE('PROGRAM-DERS'!E92," (",'PROGRAM-Öğretim Üyesi'!E88,") - ",'PROGRAM-SINIF'!E88))</f>
        <v/>
      </c>
      <c r="F88" s="351" t="str">
        <f>IF(ISBLANK('PROGRAM-DERS'!F92),"",CONCATENATE('PROGRAM-DERS'!F92," (",'PROGRAM-Öğretim Üyesi'!F88,") - ",'PROGRAM-SINIF'!F88))</f>
        <v/>
      </c>
      <c r="G88" s="351" t="str">
        <f>IF(ISBLANK('PROGRAM-DERS'!G92),"",CONCATENATE('PROGRAM-DERS'!G92," (",'PROGRAM-Öğretim Üyesi'!G88,") - ",'PROGRAM-SINIF'!G88))</f>
        <v/>
      </c>
      <c r="H88" s="351" t="str">
        <f>IF(ISBLANK('PROGRAM-DERS'!H92),"",CONCATENATE('PROGRAM-DERS'!H92," (",'PROGRAM-Öğretim Üyesi'!H88,") - ",'PROGRAM-SINIF'!H88))</f>
        <v/>
      </c>
      <c r="I88" s="351" t="str">
        <f>IF(ISBLANK('PROGRAM-DERS'!I92),"",CONCATENATE('PROGRAM-DERS'!I92," (",'PROGRAM-Öğretim Üyesi'!I88,") - ",'PROGRAM-SINIF'!I88))</f>
        <v/>
      </c>
      <c r="J88" s="351" t="str">
        <f>IF(ISBLANK('PROGRAM-DERS'!J92),"",CONCATENATE('PROGRAM-DERS'!J92," (",'PROGRAM-Öğretim Üyesi'!J88,") - ",'PROGRAM-SINIF'!J88))</f>
        <v/>
      </c>
      <c r="K88" s="351" t="str">
        <f>IF(ISBLANK('PROGRAM-DERS'!K92),"",CONCATENATE('PROGRAM-DERS'!K92," (",'PROGRAM-Öğretim Üyesi'!K88,") - ",'PROGRAM-SINIF'!K88))</f>
        <v/>
      </c>
      <c r="L88" s="351" t="str">
        <f>IF(ISBLANK('PROGRAM-DERS'!L92),"",CONCATENATE('PROGRAM-DERS'!L92," (",'PROGRAM-Öğretim Üyesi'!L88,") - ",'PROGRAM-SINIF'!L88))</f>
        <v/>
      </c>
      <c r="M88" s="351" t="str">
        <f>IF(ISBLANK('PROGRAM-DERS'!M92),"",CONCATENATE('PROGRAM-DERS'!M92," (",'PROGRAM-Öğretim Üyesi'!M88,") - ",'PROGRAM-SINIF'!M88))</f>
        <v/>
      </c>
      <c r="N88" s="351" t="str">
        <f>IF(ISBLANK('PROGRAM-DERS'!N92),"",CONCATENATE('PROGRAM-DERS'!N92," (",'PROGRAM-Öğretim Üyesi'!N88,") - ",'PROGRAM-SINIF'!N88))</f>
        <v/>
      </c>
      <c r="O88" s="351" t="str">
        <f>IF(ISBLANK('PROGRAM-DERS'!O92),"",CONCATENATE('PROGRAM-DERS'!O92," (",'PROGRAM-Öğretim Üyesi'!O88,") - ",'PROGRAM-SINIF'!O88))</f>
        <v/>
      </c>
      <c r="P88" s="351" t="str">
        <f>IF(ISBLANK('PROGRAM-DERS'!P92),"",CONCATENATE('PROGRAM-DERS'!P92," (",'PROGRAM-Öğretim Üyesi'!P88,") - ",'PROGRAM-SINIF'!P88))</f>
        <v/>
      </c>
      <c r="Q88" s="351" t="str">
        <f>IF(ISBLANK('PROGRAM-DERS'!Q92),"",CONCATENATE('PROGRAM-DERS'!Q92," (",'PROGRAM-Öğretim Üyesi'!Q88,") - ",'PROGRAM-SINIF'!Q88))</f>
        <v/>
      </c>
      <c r="R88" s="351" t="str">
        <f>IF(ISBLANK('PROGRAM-DERS'!S92),"",CONCATENATE('PROGRAM-DERS'!S92," (",'PROGRAM-Öğretim Üyesi'!R88,") - ",'PROGRAM-SINIF'!R88))</f>
        <v/>
      </c>
      <c r="S88" s="351" t="str">
        <f>IF(ISBLANK('PROGRAM-DERS'!T92),"",CONCATENATE('PROGRAM-DERS'!T92," (",'PROGRAM-Öğretim Üyesi'!S88,") - ",'PROGRAM-SINIF'!S88))</f>
        <v/>
      </c>
      <c r="T88" s="351" t="str">
        <f>IF(ISBLANK('PROGRAM-DERS'!U92),"",CONCATENATE('PROGRAM-DERS'!U92," (",'PROGRAM-Öğretim Üyesi'!T88,") - ",'PROGRAM-SINIF'!T88))</f>
        <v/>
      </c>
      <c r="U88" s="288">
        <f>21-ROUNDUP(IFERROR(FIND("nline",#REF!),0)/100,0)-ROUNDUP(IFERROR(FIND("nline",#REF!),0)/100,0)-ROUNDUP(IFERROR(FIND("nline",#REF!),0)/100,0)-ROUNDUP(IFERROR(FIND("nline",#REF!),0)/100,0)-ROUNDUP(IFERROR(FIND("uzmanlık",Q88),0)/100,0)-COUNTBLANK(C88:R88)-COUNTIF(C88:R88,"Türk Dili")-COUNTIF(C88:R88,"Atatürk İlk. Ve İnk. Tar.")-COUNTIF(C88:R88,"Staj 1")-COUNTIF(C88:R88,"Staj 2")-COUNTIF(C88:R88,"Bilg. Müh. Tasarımı")-COUNTIF(C88:R88,"Fizik I - Lab")</f>
        <v>5</v>
      </c>
    </row>
    <row r="89" spans="1:22" s="280" customFormat="1" x14ac:dyDescent="0.25">
      <c r="A89" s="810"/>
      <c r="B89" s="289">
        <v>0.375</v>
      </c>
      <c r="C89" s="351" t="str">
        <f>IF(ISBLANK('PROGRAM-DERS'!C93),"",CONCATENATE('PROGRAM-DERS'!C93," (",'PROGRAM-Öğretim Üyesi'!C89,") - ",'PROGRAM-SINIF'!C89))</f>
        <v/>
      </c>
      <c r="D89" s="351" t="str">
        <f>IF(ISBLANK('PROGRAM-DERS'!D93),"",CONCATENATE('PROGRAM-DERS'!D93," (",'PROGRAM-Öğretim Üyesi'!D89,") - ",'PROGRAM-SINIF'!D89))</f>
        <v/>
      </c>
      <c r="E89" s="351" t="str">
        <f>IF(ISBLANK('PROGRAM-DERS'!E93),"",CONCATENATE('PROGRAM-DERS'!E93," (",'PROGRAM-Öğretim Üyesi'!E89,") - ",'PROGRAM-SINIF'!E89))</f>
        <v/>
      </c>
      <c r="F89" s="351" t="str">
        <f>IF(ISBLANK('PROGRAM-DERS'!F93),"",CONCATENATE('PROGRAM-DERS'!F93," (",'PROGRAM-Öğretim Üyesi'!F89,") - ",'PROGRAM-SINIF'!F89))</f>
        <v/>
      </c>
      <c r="G89" s="351" t="str">
        <f>IF(ISBLANK('PROGRAM-DERS'!G93),"",CONCATENATE('PROGRAM-DERS'!G93," (",'PROGRAM-Öğretim Üyesi'!G89,") - ",'PROGRAM-SINIF'!G89))</f>
        <v/>
      </c>
      <c r="H89" s="351" t="str">
        <f>IF(ISBLANK('PROGRAM-DERS'!H93),"",CONCATENATE('PROGRAM-DERS'!H93," (",'PROGRAM-Öğretim Üyesi'!H89,") - ",'PROGRAM-SINIF'!H89))</f>
        <v/>
      </c>
      <c r="I89" s="351" t="str">
        <f>IF(ISBLANK('PROGRAM-DERS'!I93),"",CONCATENATE('PROGRAM-DERS'!I93," (",'PROGRAM-Öğretim Üyesi'!I89,") - ",'PROGRAM-SINIF'!I89))</f>
        <v/>
      </c>
      <c r="J89" s="351" t="str">
        <f>IF(ISBLANK('PROGRAM-DERS'!J93),"",CONCATENATE('PROGRAM-DERS'!J93," (",'PROGRAM-Öğretim Üyesi'!J89,") - ",'PROGRAM-SINIF'!J89))</f>
        <v/>
      </c>
      <c r="K89" s="351" t="str">
        <f>IF(ISBLANK('PROGRAM-DERS'!K93),"",CONCATENATE('PROGRAM-DERS'!K93," (",'PROGRAM-Öğretim Üyesi'!K89,") - ",'PROGRAM-SINIF'!K89))</f>
        <v/>
      </c>
      <c r="L89" s="351" t="str">
        <f>IF(ISBLANK('PROGRAM-DERS'!L93),"",CONCATENATE('PROGRAM-DERS'!L93," (",'PROGRAM-Öğretim Üyesi'!L89,") - ",'PROGRAM-SINIF'!L89))</f>
        <v/>
      </c>
      <c r="M89" s="351" t="str">
        <f>IF(ISBLANK('PROGRAM-DERS'!M93),"",CONCATENATE('PROGRAM-DERS'!M93," (",'PROGRAM-Öğretim Üyesi'!M89,") - ",'PROGRAM-SINIF'!M89))</f>
        <v/>
      </c>
      <c r="N89" s="351" t="str">
        <f>IF(ISBLANK('PROGRAM-DERS'!N93),"",CONCATENATE('PROGRAM-DERS'!N93," (",'PROGRAM-Öğretim Üyesi'!N89,") - ",'PROGRAM-SINIF'!N89))</f>
        <v/>
      </c>
      <c r="O89" s="351" t="str">
        <f>IF(ISBLANK('PROGRAM-DERS'!O93),"",CONCATENATE('PROGRAM-DERS'!O93," (",'PROGRAM-Öğretim Üyesi'!O89,") - ",'PROGRAM-SINIF'!O89))</f>
        <v/>
      </c>
      <c r="P89" s="351" t="str">
        <f>IF(ISBLANK('PROGRAM-DERS'!P93),"",CONCATENATE('PROGRAM-DERS'!P93," (",'PROGRAM-Öğretim Üyesi'!P89,") - ",'PROGRAM-SINIF'!P89))</f>
        <v/>
      </c>
      <c r="Q89" s="351" t="str">
        <f>IF(ISBLANK('PROGRAM-DERS'!Q93),"",CONCATENATE('PROGRAM-DERS'!Q93," (",'PROGRAM-Öğretim Üyesi'!Q89,") - ",'PROGRAM-SINIF'!Q89))</f>
        <v/>
      </c>
      <c r="R89" s="351" t="str">
        <f>IF(ISBLANK('PROGRAM-DERS'!S93),"",CONCATENATE('PROGRAM-DERS'!S93," (",'PROGRAM-Öğretim Üyesi'!R89,") - ",'PROGRAM-SINIF'!R89))</f>
        <v/>
      </c>
      <c r="S89" s="351" t="str">
        <f>IF(ISBLANK('PROGRAM-DERS'!T93),"",CONCATENATE('PROGRAM-DERS'!T93," (",'PROGRAM-Öğretim Üyesi'!S89,") - ",'PROGRAM-SINIF'!S89))</f>
        <v/>
      </c>
      <c r="T89" s="351" t="str">
        <f>IF(ISBLANK('PROGRAM-DERS'!U93),"",CONCATENATE('PROGRAM-DERS'!U93," (",'PROGRAM-Öğretim Üyesi'!T89,") - ",'PROGRAM-SINIF'!T89))</f>
        <v/>
      </c>
      <c r="U89" s="288">
        <f>21-ROUNDUP(IFERROR(FIND("nline",#REF!),0)/100,0)-ROUNDUP(IFERROR(FIND("nline",#REF!),0)/100,0)-ROUNDUP(IFERROR(FIND("nline",#REF!),0)/100,0)-ROUNDUP(IFERROR(FIND("nline",#REF!),0)/100,0)-ROUNDUP(IFERROR(FIND("uzmanlık",Q89),0)/100,0)-COUNTBLANK(C89:R89)-COUNTIF(C89:R89,"Türk Dili")-COUNTIF(C89:R89,"Atatürk İlk. Ve İnk. Tar.")-COUNTIF(C89:R89,"Staj 1")-COUNTIF(C89:R89,"Staj 2")-COUNTIF(C89:R89,"Bilg. Müh. Tasarımı")-COUNTIF(C89:R89,"Fizik I - Lab")</f>
        <v>5</v>
      </c>
    </row>
    <row r="90" spans="1:22" s="280" customFormat="1" x14ac:dyDescent="0.25">
      <c r="A90" s="810"/>
      <c r="B90" s="289">
        <v>0.41666666666666702</v>
      </c>
      <c r="C90" s="351" t="str">
        <f>IF(ISBLANK('PROGRAM-DERS'!C94),"",CONCATENATE('PROGRAM-DERS'!C94," (",'PROGRAM-Öğretim Üyesi'!C90,") - ",'PROGRAM-SINIF'!C90))</f>
        <v/>
      </c>
      <c r="D90" s="351" t="str">
        <f>IF(ISBLANK('PROGRAM-DERS'!D94),"",CONCATENATE('PROGRAM-DERS'!D94," (",'PROGRAM-Öğretim Üyesi'!D90,") - ",'PROGRAM-SINIF'!D90))</f>
        <v/>
      </c>
      <c r="E90" s="351" t="str">
        <f>IF(ISBLANK('PROGRAM-DERS'!E94),"",CONCATENATE('PROGRAM-DERS'!E94," (",'PROGRAM-Öğretim Üyesi'!E90,") - ",'PROGRAM-SINIF'!E90))</f>
        <v/>
      </c>
      <c r="F90" s="351" t="str">
        <f>IF(ISBLANK('PROGRAM-DERS'!F94),"",CONCATENATE('PROGRAM-DERS'!F94," (",'PROGRAM-Öğretim Üyesi'!F90,") - ",'PROGRAM-SINIF'!F90))</f>
        <v/>
      </c>
      <c r="G90" s="351" t="str">
        <f>IF(ISBLANK('PROGRAM-DERS'!G94),"",CONCATENATE('PROGRAM-DERS'!G94," (",'PROGRAM-Öğretim Üyesi'!G90,") - ",'PROGRAM-SINIF'!G90))</f>
        <v/>
      </c>
      <c r="H90" s="351" t="str">
        <f>IF(ISBLANK('PROGRAM-DERS'!H94),"",CONCATENATE('PROGRAM-DERS'!H94," (",'PROGRAM-Öğretim Üyesi'!H90,") - ",'PROGRAM-SINIF'!H90))</f>
        <v/>
      </c>
      <c r="I90" s="351" t="str">
        <f>IF(ISBLANK('PROGRAM-DERS'!I94),"",CONCATENATE('PROGRAM-DERS'!I94," (",'PROGRAM-Öğretim Üyesi'!I90,") - ",'PROGRAM-SINIF'!I90))</f>
        <v/>
      </c>
      <c r="J90" s="351" t="str">
        <f>IF(ISBLANK('PROGRAM-DERS'!J94),"",CONCATENATE('PROGRAM-DERS'!J94," (",'PROGRAM-Öğretim Üyesi'!J90,") - ",'PROGRAM-SINIF'!J90))</f>
        <v/>
      </c>
      <c r="K90" s="351" t="str">
        <f>IF(ISBLANK('PROGRAM-DERS'!K94),"",CONCATENATE('PROGRAM-DERS'!K94," (",'PROGRAM-Öğretim Üyesi'!K90,") - ",'PROGRAM-SINIF'!K90))</f>
        <v/>
      </c>
      <c r="L90" s="351" t="str">
        <f>IF(ISBLANK('PROGRAM-DERS'!L94),"",CONCATENATE('PROGRAM-DERS'!L94," (",'PROGRAM-Öğretim Üyesi'!L90,") - ",'PROGRAM-SINIF'!L90))</f>
        <v/>
      </c>
      <c r="M90" s="351" t="str">
        <f>IF(ISBLANK('PROGRAM-DERS'!M94),"",CONCATENATE('PROGRAM-DERS'!M94," (",'PROGRAM-Öğretim Üyesi'!M90,") - ",'PROGRAM-SINIF'!M90))</f>
        <v/>
      </c>
      <c r="N90" s="351" t="str">
        <f>IF(ISBLANK('PROGRAM-DERS'!N94),"",CONCATENATE('PROGRAM-DERS'!N94," (",'PROGRAM-Öğretim Üyesi'!N90,") - ",'PROGRAM-SINIF'!N90))</f>
        <v/>
      </c>
      <c r="O90" s="351" t="str">
        <f>IF(ISBLANK('PROGRAM-DERS'!O94),"",CONCATENATE('PROGRAM-DERS'!O94," (",'PROGRAM-Öğretim Üyesi'!O90,") - ",'PROGRAM-SINIF'!O90))</f>
        <v/>
      </c>
      <c r="P90" s="351" t="str">
        <f>IF(ISBLANK('PROGRAM-DERS'!P94),"",CONCATENATE('PROGRAM-DERS'!P94," (",'PROGRAM-Öğretim Üyesi'!P90,") - ",'PROGRAM-SINIF'!P90))</f>
        <v/>
      </c>
      <c r="Q90" s="351" t="str">
        <f>IF(ISBLANK('PROGRAM-DERS'!Q94),"",CONCATENATE('PROGRAM-DERS'!Q94," (",'PROGRAM-Öğretim Üyesi'!Q90,") - ",'PROGRAM-SINIF'!Q90))</f>
        <v/>
      </c>
      <c r="R90" s="351" t="str">
        <f>IF(ISBLANK('PROGRAM-DERS'!S94),"",CONCATENATE('PROGRAM-DERS'!S94," (",'PROGRAM-Öğretim Üyesi'!R90,") - ",'PROGRAM-SINIF'!R90))</f>
        <v/>
      </c>
      <c r="S90" s="351" t="str">
        <f>IF(ISBLANK('PROGRAM-DERS'!T94),"",CONCATENATE('PROGRAM-DERS'!T94," (",'PROGRAM-Öğretim Üyesi'!S90,") - ",'PROGRAM-SINIF'!S90))</f>
        <v/>
      </c>
      <c r="T90" s="351" t="str">
        <f>IF(ISBLANK('PROGRAM-DERS'!U94),"",CONCATENATE('PROGRAM-DERS'!U94," (",'PROGRAM-Öğretim Üyesi'!T90,") - ",'PROGRAM-SINIF'!T90))</f>
        <v/>
      </c>
      <c r="U90" s="288">
        <f>21-ROUNDUP(IFERROR(FIND("nline",#REF!),0)/100,0)-ROUNDUP(IFERROR(FIND("nline",#REF!),0)/100,0)-ROUNDUP(IFERROR(FIND("nline",#REF!),0)/100,0)-ROUNDUP(IFERROR(FIND("nline",#REF!),0)/100,0)-ROUNDUP(IFERROR(FIND("uzmanlık",Q90),0)/100,0)-COUNTBLANK(C90:R90)-COUNTIF(C90:R90,"Türk Dili")-COUNTIF(C90:R90,"Atatürk İlk. Ve İnk. Tar.")-COUNTIF(C90:R90,"Staj 1")-COUNTIF(C90:R90,"Staj 2")-COUNTIF(C90:R90,"Bilg. Müh. Tasarımı")-COUNTIF(C90:R90,"Fizik I - Lab")</f>
        <v>5</v>
      </c>
    </row>
    <row r="91" spans="1:22" s="280" customFormat="1" x14ac:dyDescent="0.25">
      <c r="A91" s="810"/>
      <c r="B91" s="289">
        <v>0.45833333333333298</v>
      </c>
      <c r="C91" s="351" t="str">
        <f>IF(ISBLANK('PROGRAM-DERS'!C95),"",CONCATENATE('PROGRAM-DERS'!C95," (",'PROGRAM-Öğretim Üyesi'!C91,") - ",'PROGRAM-SINIF'!C91))</f>
        <v/>
      </c>
      <c r="D91" s="351" t="str">
        <f>IF(ISBLANK('PROGRAM-DERS'!D95),"",CONCATENATE('PROGRAM-DERS'!D95," (",'PROGRAM-Öğretim Üyesi'!D91,") - ",'PROGRAM-SINIF'!D91))</f>
        <v/>
      </c>
      <c r="E91" s="351" t="str">
        <f>IF(ISBLANK('PROGRAM-DERS'!E95),"",CONCATENATE('PROGRAM-DERS'!E95," (",'PROGRAM-Öğretim Üyesi'!E91,") - ",'PROGRAM-SINIF'!E91))</f>
        <v/>
      </c>
      <c r="F91" s="351" t="str">
        <f>IF(ISBLANK('PROGRAM-DERS'!F95),"",CONCATENATE('PROGRAM-DERS'!F95," (",'PROGRAM-Öğretim Üyesi'!F91,") - ",'PROGRAM-SINIF'!F91))</f>
        <v/>
      </c>
      <c r="G91" s="351" t="str">
        <f>IF(ISBLANK('PROGRAM-DERS'!G95),"",CONCATENATE('PROGRAM-DERS'!G95," (",'PROGRAM-Öğretim Üyesi'!G91,") - ",'PROGRAM-SINIF'!G91))</f>
        <v/>
      </c>
      <c r="H91" s="351" t="str">
        <f>IF(ISBLANK('PROGRAM-DERS'!H95),"",CONCATENATE('PROGRAM-DERS'!H95," (",'PROGRAM-Öğretim Üyesi'!H91,") - ",'PROGRAM-SINIF'!H91))</f>
        <v/>
      </c>
      <c r="I91" s="351" t="str">
        <f>IF(ISBLANK('PROGRAM-DERS'!I95),"",CONCATENATE('PROGRAM-DERS'!I95," (",'PROGRAM-Öğretim Üyesi'!I91,") - ",'PROGRAM-SINIF'!I91))</f>
        <v/>
      </c>
      <c r="J91" s="351" t="str">
        <f>IF(ISBLANK('PROGRAM-DERS'!J95),"",CONCATENATE('PROGRAM-DERS'!J95," (",'PROGRAM-Öğretim Üyesi'!J91,") - ",'PROGRAM-SINIF'!J91))</f>
        <v/>
      </c>
      <c r="K91" s="351" t="str">
        <f>IF(ISBLANK('PROGRAM-DERS'!K95),"",CONCATENATE('PROGRAM-DERS'!K95," (",'PROGRAM-Öğretim Üyesi'!K91,") - ",'PROGRAM-SINIF'!K91))</f>
        <v/>
      </c>
      <c r="L91" s="351" t="str">
        <f>IF(ISBLANK('PROGRAM-DERS'!L95),"",CONCATENATE('PROGRAM-DERS'!L95," (",'PROGRAM-Öğretim Üyesi'!L91,") - ",'PROGRAM-SINIF'!L91))</f>
        <v/>
      </c>
      <c r="M91" s="351" t="str">
        <f>IF(ISBLANK('PROGRAM-DERS'!M95),"",CONCATENATE('PROGRAM-DERS'!M95," (",'PROGRAM-Öğretim Üyesi'!M91,") - ",'PROGRAM-SINIF'!M91))</f>
        <v/>
      </c>
      <c r="N91" s="351" t="str">
        <f>IF(ISBLANK('PROGRAM-DERS'!N95),"",CONCATENATE('PROGRAM-DERS'!N95," (",'PROGRAM-Öğretim Üyesi'!N91,") - ",'PROGRAM-SINIF'!N91))</f>
        <v/>
      </c>
      <c r="O91" s="351" t="str">
        <f>IF(ISBLANK('PROGRAM-DERS'!O95),"",CONCATENATE('PROGRAM-DERS'!O95," (",'PROGRAM-Öğretim Üyesi'!O91,") - ",'PROGRAM-SINIF'!O91))</f>
        <v/>
      </c>
      <c r="P91" s="351" t="str">
        <f>IF(ISBLANK('PROGRAM-DERS'!P95),"",CONCATENATE('PROGRAM-DERS'!P95," (",'PROGRAM-Öğretim Üyesi'!P91,") - ",'PROGRAM-SINIF'!P91))</f>
        <v/>
      </c>
      <c r="Q91" s="351" t="str">
        <f>IF(ISBLANK('PROGRAM-DERS'!Q95),"",CONCATENATE('PROGRAM-DERS'!Q95," (",'PROGRAM-Öğretim Üyesi'!Q91,") - ",'PROGRAM-SINIF'!Q91))</f>
        <v/>
      </c>
      <c r="R91" s="351" t="str">
        <f>IF(ISBLANK('PROGRAM-DERS'!S95),"",CONCATENATE('PROGRAM-DERS'!S95," (",'PROGRAM-Öğretim Üyesi'!R91,") - ",'PROGRAM-SINIF'!R91))</f>
        <v/>
      </c>
      <c r="S91" s="351" t="str">
        <f>IF(ISBLANK('PROGRAM-DERS'!T95),"",CONCATENATE('PROGRAM-DERS'!T95," (",'PROGRAM-Öğretim Üyesi'!S91,") - ",'PROGRAM-SINIF'!S91))</f>
        <v/>
      </c>
      <c r="T91" s="351" t="str">
        <f>IF(ISBLANK('PROGRAM-DERS'!U95),"",CONCATENATE('PROGRAM-DERS'!U95," (",'PROGRAM-Öğretim Üyesi'!T91,") - ",'PROGRAM-SINIF'!T91))</f>
        <v/>
      </c>
      <c r="U91" s="288">
        <f>21-ROUNDUP(IFERROR(FIND("nline",#REF!),0)/100,0)-ROUNDUP(IFERROR(FIND("nline",#REF!),0)/100,0)-ROUNDUP(IFERROR(FIND("nline",#REF!),0)/100,0)-ROUNDUP(IFERROR(FIND("nline",#REF!),0)/100,0)-ROUNDUP(IFERROR(FIND("uzmanlık",Q91),0)/100,0)-COUNTBLANK(C91:R91)-COUNTIF(C91:R91,"Türk Dili")-COUNTIF(C91:R91,"Atatürk İlk. Ve İnk. Tar.")-COUNTIF(C91:R91,"Staj 1")-COUNTIF(C91:R91,"Staj 2")-COUNTIF(C91:R91,"Bilg. Müh. Tasarımı")-COUNTIF(C91:R91,"Fizik I - Lab")</f>
        <v>5</v>
      </c>
    </row>
    <row r="92" spans="1:22" s="280" customFormat="1" x14ac:dyDescent="0.25">
      <c r="A92" s="810"/>
      <c r="B92" s="289">
        <v>0.5</v>
      </c>
      <c r="C92" s="351" t="str">
        <f>IF(ISBLANK('PROGRAM-DERS'!C96),"",CONCATENATE('PROGRAM-DERS'!C96," (",'PROGRAM-Öğretim Üyesi'!C92,") - ",'PROGRAM-SINIF'!C92))</f>
        <v/>
      </c>
      <c r="D92" s="351" t="str">
        <f>IF(ISBLANK('PROGRAM-DERS'!D96),"",CONCATENATE('PROGRAM-DERS'!D96," (",'PROGRAM-Öğretim Üyesi'!D92,") - ",'PROGRAM-SINIF'!D92))</f>
        <v/>
      </c>
      <c r="E92" s="351" t="str">
        <f>IF(ISBLANK('PROGRAM-DERS'!E96),"",CONCATENATE('PROGRAM-DERS'!E96," (",'PROGRAM-Öğretim Üyesi'!E92,") - ",'PROGRAM-SINIF'!E92))</f>
        <v/>
      </c>
      <c r="F92" s="351" t="str">
        <f>IF(ISBLANK('PROGRAM-DERS'!F96),"",CONCATENATE('PROGRAM-DERS'!F96," (",'PROGRAM-Öğretim Üyesi'!F92,") - ",'PROGRAM-SINIF'!F92))</f>
        <v/>
      </c>
      <c r="G92" s="351" t="str">
        <f>IF(ISBLANK('PROGRAM-DERS'!G96),"",CONCATENATE('PROGRAM-DERS'!G96," (",'PROGRAM-Öğretim Üyesi'!G92,") - ",'PROGRAM-SINIF'!G92))</f>
        <v/>
      </c>
      <c r="H92" s="351" t="str">
        <f>IF(ISBLANK('PROGRAM-DERS'!H96),"",CONCATENATE('PROGRAM-DERS'!H96," (",'PROGRAM-Öğretim Üyesi'!H92,") - ",'PROGRAM-SINIF'!H92))</f>
        <v/>
      </c>
      <c r="I92" s="351" t="str">
        <f>IF(ISBLANK('PROGRAM-DERS'!I96),"",CONCATENATE('PROGRAM-DERS'!I96," (",'PROGRAM-Öğretim Üyesi'!I92,") - ",'PROGRAM-SINIF'!I92))</f>
        <v/>
      </c>
      <c r="J92" s="351" t="str">
        <f>IF(ISBLANK('PROGRAM-DERS'!J96),"",CONCATENATE('PROGRAM-DERS'!J96," (",'PROGRAM-Öğretim Üyesi'!J92,") - ",'PROGRAM-SINIF'!J92))</f>
        <v/>
      </c>
      <c r="K92" s="351" t="str">
        <f>IF(ISBLANK('PROGRAM-DERS'!K96),"",CONCATENATE('PROGRAM-DERS'!K96," (",'PROGRAM-Öğretim Üyesi'!K92,") - ",'PROGRAM-SINIF'!K92))</f>
        <v/>
      </c>
      <c r="L92" s="351" t="str">
        <f>IF(ISBLANK('PROGRAM-DERS'!L96),"",CONCATENATE('PROGRAM-DERS'!L96," (",'PROGRAM-Öğretim Üyesi'!L92,") - ",'PROGRAM-SINIF'!L92))</f>
        <v/>
      </c>
      <c r="M92" s="351" t="str">
        <f>IF(ISBLANK('PROGRAM-DERS'!M96),"",CONCATENATE('PROGRAM-DERS'!M96," (",'PROGRAM-Öğretim Üyesi'!M92,") - ",'PROGRAM-SINIF'!M92))</f>
        <v/>
      </c>
      <c r="N92" s="351" t="str">
        <f>IF(ISBLANK('PROGRAM-DERS'!N96),"",CONCATENATE('PROGRAM-DERS'!N96," (",'PROGRAM-Öğretim Üyesi'!N92,") - ",'PROGRAM-SINIF'!N92))</f>
        <v/>
      </c>
      <c r="O92" s="351" t="str">
        <f>IF(ISBLANK('PROGRAM-DERS'!O96),"",CONCATENATE('PROGRAM-DERS'!O96," (",'PROGRAM-Öğretim Üyesi'!O92,") - ",'PROGRAM-SINIF'!O92))</f>
        <v/>
      </c>
      <c r="P92" s="351" t="str">
        <f>IF(ISBLANK('PROGRAM-DERS'!P96),"",CONCATENATE('PROGRAM-DERS'!P96," (",'PROGRAM-Öğretim Üyesi'!P92,") - ",'PROGRAM-SINIF'!P92))</f>
        <v/>
      </c>
      <c r="Q92" s="351" t="str">
        <f>IF(ISBLANK('PROGRAM-DERS'!Q96),"",CONCATENATE('PROGRAM-DERS'!Q96," (",'PROGRAM-Öğretim Üyesi'!Q92,") - ",'PROGRAM-SINIF'!Q92))</f>
        <v>Bilgisayar müh.Tasarımı () - İnternet</v>
      </c>
      <c r="R92" s="351" t="str">
        <f>IF(ISBLANK('PROGRAM-DERS'!S96),"",CONCATENATE('PROGRAM-DERS'!S96," (",'PROGRAM-Öğretim Üyesi'!R92,") - ",'PROGRAM-SINIF'!R92))</f>
        <v/>
      </c>
      <c r="S92" s="351" t="str">
        <f>IF(ISBLANK('PROGRAM-DERS'!T96),"",CONCATENATE('PROGRAM-DERS'!T96," (",'PROGRAM-Öğretim Üyesi'!S92,") - ",'PROGRAM-SINIF'!S92))</f>
        <v/>
      </c>
      <c r="T92" s="351" t="str">
        <f>IF(ISBLANK('PROGRAM-DERS'!U96),"",CONCATENATE('PROGRAM-DERS'!U96," (",'PROGRAM-Öğretim Üyesi'!T92,") - ",'PROGRAM-SINIF'!T92))</f>
        <v/>
      </c>
      <c r="U92" s="288">
        <f>21-ROUNDUP(IFERROR(FIND("nline",#REF!),0)/100,0)-ROUNDUP(IFERROR(FIND("nline",#REF!),0)/100,0)-ROUNDUP(IFERROR(FIND("nline",#REF!),0)/100,0)-ROUNDUP(IFERROR(FIND("nline",#REF!),0)/100,0)-ROUNDUP(IFERROR(FIND("uzmanlık",Q92),0)/100,0)-COUNTBLANK(C92:R92)-COUNTIF(C92:R92,"Türk Dili")-COUNTIF(C92:R92,"Atatürk İlk. Ve İnk. Tar.")-COUNTIF(C92:R92,"Staj 1")-COUNTIF(C92:R92,"Staj 2")-COUNTIF(C92:R92,"Bilg. Müh. Tasarımı")-COUNTIF(C92:R92,"Fizik I - Lab")</f>
        <v>6</v>
      </c>
    </row>
    <row r="93" spans="1:22" s="280" customFormat="1" x14ac:dyDescent="0.25">
      <c r="A93" s="810"/>
      <c r="B93" s="289">
        <v>0.54166666666666596</v>
      </c>
      <c r="C93" s="351" t="str">
        <f>IF(ISBLANK('PROGRAM-DERS'!C97),"",CONCATENATE('PROGRAM-DERS'!C97," (",'PROGRAM-Öğretim Üyesi'!C93,") - ",'PROGRAM-SINIF'!C93))</f>
        <v/>
      </c>
      <c r="D93" s="351" t="str">
        <f>IF(ISBLANK('PROGRAM-DERS'!D97),"",CONCATENATE('PROGRAM-DERS'!D97," (",'PROGRAM-Öğretim Üyesi'!D93,") - ",'PROGRAM-SINIF'!D93))</f>
        <v/>
      </c>
      <c r="E93" s="351" t="str">
        <f>IF(ISBLANK('PROGRAM-DERS'!E97),"",CONCATENATE('PROGRAM-DERS'!E97," (",'PROGRAM-Öğretim Üyesi'!E93,") - ",'PROGRAM-SINIF'!E93))</f>
        <v/>
      </c>
      <c r="F93" s="351" t="str">
        <f>IF(ISBLANK('PROGRAM-DERS'!F97),"",CONCATENATE('PROGRAM-DERS'!F97," (",'PROGRAM-Öğretim Üyesi'!F93,") - ",'PROGRAM-SINIF'!F93))</f>
        <v/>
      </c>
      <c r="G93" s="351" t="str">
        <f>IF(ISBLANK('PROGRAM-DERS'!G97),"",CONCATENATE('PROGRAM-DERS'!G97," (",'PROGRAM-Öğretim Üyesi'!G93,") - ",'PROGRAM-SINIF'!G93))</f>
        <v/>
      </c>
      <c r="H93" s="351" t="str">
        <f>IF(ISBLANK('PROGRAM-DERS'!H97),"",CONCATENATE('PROGRAM-DERS'!H97," (",'PROGRAM-Öğretim Üyesi'!H93,") - ",'PROGRAM-SINIF'!H93))</f>
        <v/>
      </c>
      <c r="I93" s="351" t="str">
        <f>IF(ISBLANK('PROGRAM-DERS'!I97),"",CONCATENATE('PROGRAM-DERS'!I97," (",'PROGRAM-Öğretim Üyesi'!I93,") - ",'PROGRAM-SINIF'!I93))</f>
        <v/>
      </c>
      <c r="J93" s="351" t="str">
        <f>IF(ISBLANK('PROGRAM-DERS'!J97),"",CONCATENATE('PROGRAM-DERS'!J97," (",'PROGRAM-Öğretim Üyesi'!J93,") - ",'PROGRAM-SINIF'!J93))</f>
        <v/>
      </c>
      <c r="K93" s="351" t="str">
        <f>IF(ISBLANK('PROGRAM-DERS'!K97),"",CONCATENATE('PROGRAM-DERS'!K97," (",'PROGRAM-Öğretim Üyesi'!K93,") - ",'PROGRAM-SINIF'!K93))</f>
        <v/>
      </c>
      <c r="L93" s="351" t="str">
        <f>IF(ISBLANK('PROGRAM-DERS'!L97),"",CONCATENATE('PROGRAM-DERS'!L97," (",'PROGRAM-Öğretim Üyesi'!L93,") - ",'PROGRAM-SINIF'!L93))</f>
        <v/>
      </c>
      <c r="M93" s="351" t="str">
        <f>IF(ISBLANK('PROGRAM-DERS'!M97),"",CONCATENATE('PROGRAM-DERS'!M97," (",'PROGRAM-Öğretim Üyesi'!M93,") - ",'PROGRAM-SINIF'!M93))</f>
        <v/>
      </c>
      <c r="N93" s="351" t="str">
        <f>IF(ISBLANK('PROGRAM-DERS'!N97),"",CONCATENATE('PROGRAM-DERS'!N97," (",'PROGRAM-Öğretim Üyesi'!N93,") - ",'PROGRAM-SINIF'!N93))</f>
        <v/>
      </c>
      <c r="O93" s="351" t="str">
        <f>IF(ISBLANK('PROGRAM-DERS'!O97),"",CONCATENATE('PROGRAM-DERS'!O97," (",'PROGRAM-Öğretim Üyesi'!O93,") - ",'PROGRAM-SINIF'!O93))</f>
        <v/>
      </c>
      <c r="P93" s="351" t="str">
        <f>IF(ISBLANK('PROGRAM-DERS'!P97),"",CONCATENATE('PROGRAM-DERS'!P97," (",'PROGRAM-Öğretim Üyesi'!P93,") - ",'PROGRAM-SINIF'!P93))</f>
        <v/>
      </c>
      <c r="Q93" s="351" t="str">
        <f>IF(ISBLANK('PROGRAM-DERS'!Q97),"",CONCATENATE('PROGRAM-DERS'!Q97," (",'PROGRAM-Öğretim Üyesi'!Q93,") - ",'PROGRAM-SINIF'!Q93))</f>
        <v>Bilgisayar müh.Tasarımı () - İnternet</v>
      </c>
      <c r="R93" s="351" t="str">
        <f>IF(ISBLANK('PROGRAM-DERS'!S97),"",CONCATENATE('PROGRAM-DERS'!S97," (",'PROGRAM-Öğretim Üyesi'!R93,") - ",'PROGRAM-SINIF'!R93))</f>
        <v/>
      </c>
      <c r="S93" s="351" t="str">
        <f>IF(ISBLANK('PROGRAM-DERS'!T97),"",CONCATENATE('PROGRAM-DERS'!T97," (",'PROGRAM-Öğretim Üyesi'!S93,") - ",'PROGRAM-SINIF'!S93))</f>
        <v/>
      </c>
      <c r="T93" s="351" t="str">
        <f>IF(ISBLANK('PROGRAM-DERS'!U97),"",CONCATENATE('PROGRAM-DERS'!U97," (",'PROGRAM-Öğretim Üyesi'!T93,") - ",'PROGRAM-SINIF'!T93))</f>
        <v/>
      </c>
      <c r="U93" s="288">
        <f>21-ROUNDUP(IFERROR(FIND("nline",#REF!),0)/100,0)-ROUNDUP(IFERROR(FIND("nline",#REF!),0)/100,0)-ROUNDUP(IFERROR(FIND("nline",#REF!),0)/100,0)-ROUNDUP(IFERROR(FIND("nline",#REF!),0)/100,0)-ROUNDUP(IFERROR(FIND("uzmanlık",Q93),0)/100,0)-COUNTBLANK(C93:R93)-COUNTIF(C93:R93,"Türk Dili")-COUNTIF(C93:R93,"Atatürk İlk. Ve İnk. Tar.")-COUNTIF(C93:R93,"Staj 1")-COUNTIF(C93:R93,"Staj 2")-COUNTIF(C93:R93,"Bilg. Müh. Tasarımı")-COUNTIF(C93:R93,"Fizik I - Lab")</f>
        <v>6</v>
      </c>
    </row>
    <row r="94" spans="1:22" s="280" customFormat="1" x14ac:dyDescent="0.25">
      <c r="A94" s="810"/>
      <c r="B94" s="289">
        <v>0.58333333333333304</v>
      </c>
      <c r="C94" s="351" t="str">
        <f>IF(ISBLANK('PROGRAM-DERS'!C98),"",CONCATENATE('PROGRAM-DERS'!C98," (",'PROGRAM-Öğretim Üyesi'!C94,") - ",'PROGRAM-SINIF'!C94))</f>
        <v/>
      </c>
      <c r="D94" s="351" t="str">
        <f>IF(ISBLANK('PROGRAM-DERS'!D98),"",CONCATENATE('PROGRAM-DERS'!D98," (",'PROGRAM-Öğretim Üyesi'!D94,") - ",'PROGRAM-SINIF'!D94))</f>
        <v/>
      </c>
      <c r="E94" s="351" t="str">
        <f>IF(ISBLANK('PROGRAM-DERS'!E98),"",CONCATENATE('PROGRAM-DERS'!E98," (",'PROGRAM-Öğretim Üyesi'!E94,") - ",'PROGRAM-SINIF'!E94))</f>
        <v/>
      </c>
      <c r="F94" s="351" t="str">
        <f>IF(ISBLANK('PROGRAM-DERS'!F98),"",CONCATENATE('PROGRAM-DERS'!F98," (",'PROGRAM-Öğretim Üyesi'!F94,") - ",'PROGRAM-SINIF'!F94))</f>
        <v/>
      </c>
      <c r="G94" s="351" t="str">
        <f>IF(ISBLANK('PROGRAM-DERS'!G98),"",CONCATENATE('PROGRAM-DERS'!G98," (",'PROGRAM-Öğretim Üyesi'!G94,") - ",'PROGRAM-SINIF'!G94))</f>
        <v/>
      </c>
      <c r="H94" s="351" t="str">
        <f>IF(ISBLANK('PROGRAM-DERS'!H98),"",CONCATENATE('PROGRAM-DERS'!H98," (",'PROGRAM-Öğretim Üyesi'!H94,") - ",'PROGRAM-SINIF'!H94))</f>
        <v/>
      </c>
      <c r="I94" s="351" t="str">
        <f>IF(ISBLANK('PROGRAM-DERS'!I98),"",CONCATENATE('PROGRAM-DERS'!I98," (",'PROGRAM-Öğretim Üyesi'!I94,") - ",'PROGRAM-SINIF'!I94))</f>
        <v/>
      </c>
      <c r="J94" s="351" t="str">
        <f>IF(ISBLANK('PROGRAM-DERS'!J98),"",CONCATENATE('PROGRAM-DERS'!J98," (",'PROGRAM-Öğretim Üyesi'!J94,") - ",'PROGRAM-SINIF'!J94))</f>
        <v/>
      </c>
      <c r="K94" s="351" t="str">
        <f>IF(ISBLANK('PROGRAM-DERS'!K98),"",CONCATENATE('PROGRAM-DERS'!K98," (",'PROGRAM-Öğretim Üyesi'!K94,") - ",'PROGRAM-SINIF'!K94))</f>
        <v/>
      </c>
      <c r="L94" s="351" t="str">
        <f>IF(ISBLANK('PROGRAM-DERS'!L98),"",CONCATENATE('PROGRAM-DERS'!L98," (",'PROGRAM-Öğretim Üyesi'!L94,") - ",'PROGRAM-SINIF'!L94))</f>
        <v/>
      </c>
      <c r="M94" s="351" t="str">
        <f>IF(ISBLANK('PROGRAM-DERS'!M98),"",CONCATENATE('PROGRAM-DERS'!M98," (",'PROGRAM-Öğretim Üyesi'!M94,") - ",'PROGRAM-SINIF'!M94))</f>
        <v/>
      </c>
      <c r="N94" s="351" t="str">
        <f>IF(ISBLANK('PROGRAM-DERS'!N98),"",CONCATENATE('PROGRAM-DERS'!N98," (",'PROGRAM-Öğretim Üyesi'!N94,") - ",'PROGRAM-SINIF'!N94))</f>
        <v/>
      </c>
      <c r="O94" s="351" t="str">
        <f>IF(ISBLANK('PROGRAM-DERS'!O98),"",CONCATENATE('PROGRAM-DERS'!O98," (",'PROGRAM-Öğretim Üyesi'!O94,") - ",'PROGRAM-SINIF'!O94))</f>
        <v/>
      </c>
      <c r="P94" s="351" t="str">
        <f>IF(ISBLANK('PROGRAM-DERS'!P98),"",CONCATENATE('PROGRAM-DERS'!P98," (",'PROGRAM-Öğretim Üyesi'!P94,") - ",'PROGRAM-SINIF'!P94))</f>
        <v/>
      </c>
      <c r="Q94" s="351" t="str">
        <f>IF(ISBLANK('PROGRAM-DERS'!Q98),"",CONCATENATE('PROGRAM-DERS'!Q98," (",'PROGRAM-Öğretim Üyesi'!Q94,") - ",'PROGRAM-SINIF'!Q94))</f>
        <v/>
      </c>
      <c r="R94" s="351" t="str">
        <f>IF(ISBLANK('PROGRAM-DERS'!S98),"",CONCATENATE('PROGRAM-DERS'!S98," (",'PROGRAM-Öğretim Üyesi'!R94,") - ",'PROGRAM-SINIF'!R94))</f>
        <v/>
      </c>
      <c r="S94" s="351" t="str">
        <f>IF(ISBLANK('PROGRAM-DERS'!T98),"",CONCATENATE('PROGRAM-DERS'!T98," (",'PROGRAM-Öğretim Üyesi'!S94,") - ",'PROGRAM-SINIF'!S94))</f>
        <v/>
      </c>
      <c r="T94" s="351" t="str">
        <f>IF(ISBLANK('PROGRAM-DERS'!U98),"",CONCATENATE('PROGRAM-DERS'!U98," (",'PROGRAM-Öğretim Üyesi'!T94,") - ",'PROGRAM-SINIF'!T94))</f>
        <v/>
      </c>
      <c r="U94" s="288">
        <f>21-ROUNDUP(IFERROR(FIND("nline",#REF!),0)/100,0)-ROUNDUP(IFERROR(FIND("nline",#REF!),0)/100,0)-ROUNDUP(IFERROR(FIND("nline",#REF!),0)/100,0)-ROUNDUP(IFERROR(FIND("nline",#REF!),0)/100,0)-ROUNDUP(IFERROR(FIND("uzmanlık",Q94),0)/100,0)-COUNTBLANK(C94:R94)-COUNTIF(C94:R94,"Türk Dili")-COUNTIF(C94:R94,"Atatürk İlk. Ve İnk. Tar.")-COUNTIF(C94:R94,"Staj 1")-COUNTIF(C94:R94,"Staj 2")-COUNTIF(C94:R94,"Bilg. Müh. Tasarımı")-COUNTIF(C94:R94,"Fizik I - Lab")</f>
        <v>5</v>
      </c>
    </row>
    <row r="95" spans="1:22" s="280" customFormat="1" x14ac:dyDescent="0.25">
      <c r="A95" s="810"/>
      <c r="B95" s="289">
        <v>0.625</v>
      </c>
      <c r="C95" s="351" t="str">
        <f>IF(ISBLANK('PROGRAM-DERS'!C99),"",CONCATENATE('PROGRAM-DERS'!C99," (",'PROGRAM-Öğretim Üyesi'!C95,") - ",'PROGRAM-SINIF'!C95))</f>
        <v/>
      </c>
      <c r="D95" s="351" t="str">
        <f>IF(ISBLANK('PROGRAM-DERS'!D99),"",CONCATENATE('PROGRAM-DERS'!D99," (",'PROGRAM-Öğretim Üyesi'!D95,") - ",'PROGRAM-SINIF'!D95))</f>
        <v/>
      </c>
      <c r="E95" s="351" t="str">
        <f>IF(ISBLANK('PROGRAM-DERS'!E99),"",CONCATENATE('PROGRAM-DERS'!E99," (",'PROGRAM-Öğretim Üyesi'!E95,") - ",'PROGRAM-SINIF'!E95))</f>
        <v/>
      </c>
      <c r="F95" s="351" t="str">
        <f>IF(ISBLANK('PROGRAM-DERS'!F99),"",CONCATENATE('PROGRAM-DERS'!F99," (",'PROGRAM-Öğretim Üyesi'!F95,") - ",'PROGRAM-SINIF'!F95))</f>
        <v/>
      </c>
      <c r="G95" s="351" t="str">
        <f>IF(ISBLANK('PROGRAM-DERS'!G99),"",CONCATENATE('PROGRAM-DERS'!G99," (",'PROGRAM-Öğretim Üyesi'!G95,") - ",'PROGRAM-SINIF'!G95))</f>
        <v/>
      </c>
      <c r="H95" s="351" t="str">
        <f>IF(ISBLANK('PROGRAM-DERS'!H99),"",CONCATENATE('PROGRAM-DERS'!H99," (",'PROGRAM-Öğretim Üyesi'!H95,") - ",'PROGRAM-SINIF'!H95))</f>
        <v/>
      </c>
      <c r="I95" s="351" t="str">
        <f>IF(ISBLANK('PROGRAM-DERS'!I99),"",CONCATENATE('PROGRAM-DERS'!I99," (",'PROGRAM-Öğretim Üyesi'!I95,") - ",'PROGRAM-SINIF'!I95))</f>
        <v/>
      </c>
      <c r="J95" s="351" t="str">
        <f>IF(ISBLANK('PROGRAM-DERS'!J99),"",CONCATENATE('PROGRAM-DERS'!J99," (",'PROGRAM-Öğretim Üyesi'!J95,") - ",'PROGRAM-SINIF'!J95))</f>
        <v/>
      </c>
      <c r="K95" s="351" t="str">
        <f>IF(ISBLANK('PROGRAM-DERS'!K99),"",CONCATENATE('PROGRAM-DERS'!K99," (",'PROGRAM-Öğretim Üyesi'!K95,") - ",'PROGRAM-SINIF'!K95))</f>
        <v/>
      </c>
      <c r="L95" s="351" t="str">
        <f>IF(ISBLANK('PROGRAM-DERS'!L99),"",CONCATENATE('PROGRAM-DERS'!L99," (",'PROGRAM-Öğretim Üyesi'!L95,") - ",'PROGRAM-SINIF'!L95))</f>
        <v/>
      </c>
      <c r="M95" s="351" t="str">
        <f>IF(ISBLANK('PROGRAM-DERS'!M99),"",CONCATENATE('PROGRAM-DERS'!M99," (",'PROGRAM-Öğretim Üyesi'!M95,") - ",'PROGRAM-SINIF'!M95))</f>
        <v/>
      </c>
      <c r="N95" s="351" t="str">
        <f>IF(ISBLANK('PROGRAM-DERS'!N99),"",CONCATENATE('PROGRAM-DERS'!N99," (",'PROGRAM-Öğretim Üyesi'!N95,") - ",'PROGRAM-SINIF'!N95))</f>
        <v/>
      </c>
      <c r="O95" s="351" t="str">
        <f>IF(ISBLANK('PROGRAM-DERS'!O99),"",CONCATENATE('PROGRAM-DERS'!O99," (",'PROGRAM-Öğretim Üyesi'!O95,") - ",'PROGRAM-SINIF'!O95))</f>
        <v/>
      </c>
      <c r="P95" s="351" t="str">
        <f>IF(ISBLANK('PROGRAM-DERS'!P99),"",CONCATENATE('PROGRAM-DERS'!P99," (",'PROGRAM-Öğretim Üyesi'!P95,") - ",'PROGRAM-SINIF'!P95))</f>
        <v/>
      </c>
      <c r="Q95" s="351" t="str">
        <f>IF(ISBLANK('PROGRAM-DERS'!Q99),"",CONCATENATE('PROGRAM-DERS'!Q99," (",'PROGRAM-Öğretim Üyesi'!Q95,") - ",'PROGRAM-SINIF'!Q95))</f>
        <v/>
      </c>
      <c r="R95" s="351" t="str">
        <f>IF(ISBLANK('PROGRAM-DERS'!S99),"",CONCATENATE('PROGRAM-DERS'!S99," (",'PROGRAM-Öğretim Üyesi'!R95,") - ",'PROGRAM-SINIF'!R95))</f>
        <v/>
      </c>
      <c r="S95" s="351" t="str">
        <f>IF(ISBLANK('PROGRAM-DERS'!T99),"",CONCATENATE('PROGRAM-DERS'!T99," (",'PROGRAM-Öğretim Üyesi'!S95,") - ",'PROGRAM-SINIF'!S95))</f>
        <v/>
      </c>
      <c r="T95" s="351" t="str">
        <f>IF(ISBLANK('PROGRAM-DERS'!U99),"",CONCATENATE('PROGRAM-DERS'!U99," (",'PROGRAM-Öğretim Üyesi'!T95,") - ",'PROGRAM-SINIF'!T95))</f>
        <v/>
      </c>
      <c r="U95" s="288">
        <f>21-ROUNDUP(IFERROR(FIND("nline",#REF!),0)/100,0)-ROUNDUP(IFERROR(FIND("nline",#REF!),0)/100,0)-ROUNDUP(IFERROR(FIND("nline",#REF!),0)/100,0)-ROUNDUP(IFERROR(FIND("nline",#REF!),0)/100,0)-ROUNDUP(IFERROR(FIND("uzmanlık",Q95),0)/100,0)-COUNTBLANK(C95:R95)-COUNTIF(C95:R95,"Türk Dili")-COUNTIF(C95:R95,"Atatürk İlk. Ve İnk. Tar.")-COUNTIF(C95:R95,"Staj 1")-COUNTIF(C95:R95,"Staj 2")-COUNTIF(C95:R95,"Bilg. Müh. Tasarımı")-COUNTIF(C95:R95,"Fizik I - Lab")</f>
        <v>5</v>
      </c>
    </row>
    <row r="96" spans="1:22" s="280" customFormat="1" x14ac:dyDescent="0.25">
      <c r="A96" s="810"/>
      <c r="B96" s="289">
        <v>0.66666666666666596</v>
      </c>
      <c r="C96" s="351" t="str">
        <f>IF(ISBLANK('PROGRAM-DERS'!C100),"",CONCATENATE('PROGRAM-DERS'!C100," (",'PROGRAM-Öğretim Üyesi'!C96,") - ",'PROGRAM-SINIF'!C96))</f>
        <v/>
      </c>
      <c r="D96" s="351" t="str">
        <f>IF(ISBLANK('PROGRAM-DERS'!D100),"",CONCATENATE('PROGRAM-DERS'!D100," (",'PROGRAM-Öğretim Üyesi'!D96,") - ",'PROGRAM-SINIF'!D96))</f>
        <v/>
      </c>
      <c r="E96" s="351" t="str">
        <f>IF(ISBLANK('PROGRAM-DERS'!E100),"",CONCATENATE('PROGRAM-DERS'!E100," (",'PROGRAM-Öğretim Üyesi'!E96,") - ",'PROGRAM-SINIF'!E96))</f>
        <v/>
      </c>
      <c r="F96" s="351" t="str">
        <f>IF(ISBLANK('PROGRAM-DERS'!F100),"",CONCATENATE('PROGRAM-DERS'!F100," (",'PROGRAM-Öğretim Üyesi'!F96,") - ",'PROGRAM-SINIF'!F96))</f>
        <v/>
      </c>
      <c r="G96" s="351" t="str">
        <f>IF(ISBLANK('PROGRAM-DERS'!G100),"",CONCATENATE('PROGRAM-DERS'!G100," (",'PROGRAM-Öğretim Üyesi'!G96,") - ",'PROGRAM-SINIF'!G96))</f>
        <v/>
      </c>
      <c r="H96" s="351" t="str">
        <f>IF(ISBLANK('PROGRAM-DERS'!H100),"",CONCATENATE('PROGRAM-DERS'!H100," (",'PROGRAM-Öğretim Üyesi'!H96,") - ",'PROGRAM-SINIF'!H96))</f>
        <v/>
      </c>
      <c r="I96" s="351" t="str">
        <f>IF(ISBLANK('PROGRAM-DERS'!I100),"",CONCATENATE('PROGRAM-DERS'!I100," (",'PROGRAM-Öğretim Üyesi'!I96,") - ",'PROGRAM-SINIF'!I96))</f>
        <v/>
      </c>
      <c r="J96" s="351" t="str">
        <f>IF(ISBLANK('PROGRAM-DERS'!J100),"",CONCATENATE('PROGRAM-DERS'!J100," (",'PROGRAM-Öğretim Üyesi'!J96,") - ",'PROGRAM-SINIF'!J96))</f>
        <v/>
      </c>
      <c r="K96" s="351" t="str">
        <f>IF(ISBLANK('PROGRAM-DERS'!K100),"",CONCATENATE('PROGRAM-DERS'!K100," (",'PROGRAM-Öğretim Üyesi'!K96,") - ",'PROGRAM-SINIF'!K96))</f>
        <v/>
      </c>
      <c r="L96" s="351" t="str">
        <f>IF(ISBLANK('PROGRAM-DERS'!L100),"",CONCATENATE('PROGRAM-DERS'!L100," (",'PROGRAM-Öğretim Üyesi'!L96,") - ",'PROGRAM-SINIF'!L96))</f>
        <v/>
      </c>
      <c r="M96" s="351" t="str">
        <f>IF(ISBLANK('PROGRAM-DERS'!M100),"",CONCATENATE('PROGRAM-DERS'!M100," (",'PROGRAM-Öğretim Üyesi'!M96,") - ",'PROGRAM-SINIF'!M96))</f>
        <v/>
      </c>
      <c r="N96" s="351" t="str">
        <f>IF(ISBLANK('PROGRAM-DERS'!N100),"",CONCATENATE('PROGRAM-DERS'!N100," (",'PROGRAM-Öğretim Üyesi'!N96,") - ",'PROGRAM-SINIF'!N96))</f>
        <v/>
      </c>
      <c r="O96" s="351" t="str">
        <f>IF(ISBLANK('PROGRAM-DERS'!O100),"",CONCATENATE('PROGRAM-DERS'!O100," (",'PROGRAM-Öğretim Üyesi'!O96,") - ",'PROGRAM-SINIF'!O96))</f>
        <v/>
      </c>
      <c r="P96" s="351" t="str">
        <f>IF(ISBLANK('PROGRAM-DERS'!P100),"",CONCATENATE('PROGRAM-DERS'!P100," (",'PROGRAM-Öğretim Üyesi'!P96,") - ",'PROGRAM-SINIF'!P96))</f>
        <v/>
      </c>
      <c r="Q96" s="351" t="str">
        <f>IF(ISBLANK('PROGRAM-DERS'!Q100),"",CONCATENATE('PROGRAM-DERS'!Q100," (",'PROGRAM-Öğretim Üyesi'!Q96,") - ",'PROGRAM-SINIF'!Q96))</f>
        <v/>
      </c>
      <c r="R96" s="351" t="str">
        <f>IF(ISBLANK('PROGRAM-DERS'!S100),"",CONCATENATE('PROGRAM-DERS'!S100," (",'PROGRAM-Öğretim Üyesi'!R96,") - ",'PROGRAM-SINIF'!R96))</f>
        <v/>
      </c>
      <c r="S96" s="351" t="str">
        <f>IF(ISBLANK('PROGRAM-DERS'!T100),"",CONCATENATE('PROGRAM-DERS'!T100," (",'PROGRAM-Öğretim Üyesi'!S96,") - ",'PROGRAM-SINIF'!S96))</f>
        <v/>
      </c>
      <c r="T96" s="351" t="str">
        <f>IF(ISBLANK('PROGRAM-DERS'!U100),"",CONCATENATE('PROGRAM-DERS'!U100," (",'PROGRAM-Öğretim Üyesi'!T96,") - ",'PROGRAM-SINIF'!T96))</f>
        <v/>
      </c>
      <c r="U96" s="288">
        <f>21-ROUNDUP(IFERROR(FIND("nline",#REF!),0)/100,0)-ROUNDUP(IFERROR(FIND("nline",#REF!),0)/100,0)-ROUNDUP(IFERROR(FIND("nline",#REF!),0)/100,0)-ROUNDUP(IFERROR(FIND("nline",#REF!),0)/100,0)-ROUNDUP(IFERROR(FIND("uzmanlık",Q96),0)/100,0)-COUNTBLANK(C96:R96)-COUNTIF(C96:R96,"Türk Dili")-COUNTIF(C96:R96,"Atatürk İlk. Ve İnk. Tar.")-COUNTIF(C96:R96,"Staj 1")-COUNTIF(C96:R96,"Staj 2")-COUNTIF(C96:R96,"Bilg. Müh. Tasarımı")-COUNTIF(C96:R96,"Fizik I - Lab")</f>
        <v>5</v>
      </c>
    </row>
    <row r="97" spans="1:21" s="280" customFormat="1" x14ac:dyDescent="0.25">
      <c r="A97" s="810"/>
      <c r="B97" s="289">
        <v>0.70833333333333304</v>
      </c>
      <c r="C97" s="351" t="str">
        <f>IF(ISBLANK('PROGRAM-DERS'!C101),"",CONCATENATE('PROGRAM-DERS'!C101," (",'PROGRAM-Öğretim Üyesi'!C97,") - ",'PROGRAM-SINIF'!C97))</f>
        <v/>
      </c>
      <c r="D97" s="351" t="str">
        <f>IF(ISBLANK('PROGRAM-DERS'!D101),"",CONCATENATE('PROGRAM-DERS'!D101," (",'PROGRAM-Öğretim Üyesi'!D97,") - ",'PROGRAM-SINIF'!D97))</f>
        <v/>
      </c>
      <c r="E97" s="351" t="str">
        <f>IF(ISBLANK('PROGRAM-DERS'!E101),"",CONCATENATE('PROGRAM-DERS'!E101," (",'PROGRAM-Öğretim Üyesi'!E97,") - ",'PROGRAM-SINIF'!E97))</f>
        <v/>
      </c>
      <c r="F97" s="351" t="str">
        <f>IF(ISBLANK('PROGRAM-DERS'!F101),"",CONCATENATE('PROGRAM-DERS'!F101," (",'PROGRAM-Öğretim Üyesi'!F97,") - ",'PROGRAM-SINIF'!F97))</f>
        <v/>
      </c>
      <c r="G97" s="351" t="str">
        <f>IF(ISBLANK('PROGRAM-DERS'!G101),"",CONCATENATE('PROGRAM-DERS'!G101," (",'PROGRAM-Öğretim Üyesi'!G97,") - ",'PROGRAM-SINIF'!G97))</f>
        <v/>
      </c>
      <c r="H97" s="351" t="str">
        <f>IF(ISBLANK('PROGRAM-DERS'!H101),"",CONCATENATE('PROGRAM-DERS'!H101," (",'PROGRAM-Öğretim Üyesi'!H97,") - ",'PROGRAM-SINIF'!H97))</f>
        <v/>
      </c>
      <c r="I97" s="351" t="str">
        <f>IF(ISBLANK('PROGRAM-DERS'!I101),"",CONCATENATE('PROGRAM-DERS'!I101," (",'PROGRAM-Öğretim Üyesi'!I97,") - ",'PROGRAM-SINIF'!I97))</f>
        <v/>
      </c>
      <c r="J97" s="351" t="str">
        <f>IF(ISBLANK('PROGRAM-DERS'!J101),"",CONCATENATE('PROGRAM-DERS'!J101," (",'PROGRAM-Öğretim Üyesi'!J97,") - ",'PROGRAM-SINIF'!J97))</f>
        <v/>
      </c>
      <c r="K97" s="351" t="str">
        <f>IF(ISBLANK('PROGRAM-DERS'!K101),"",CONCATENATE('PROGRAM-DERS'!K101," (",'PROGRAM-Öğretim Üyesi'!K97,") - ",'PROGRAM-SINIF'!K97))</f>
        <v/>
      </c>
      <c r="L97" s="351" t="str">
        <f>IF(ISBLANK('PROGRAM-DERS'!L101),"",CONCATENATE('PROGRAM-DERS'!L101," (",'PROGRAM-Öğretim Üyesi'!L97,") - ",'PROGRAM-SINIF'!L97))</f>
        <v/>
      </c>
      <c r="M97" s="351" t="str">
        <f>IF(ISBLANK('PROGRAM-DERS'!M101),"",CONCATENATE('PROGRAM-DERS'!M101," (",'PROGRAM-Öğretim Üyesi'!M97,") - ",'PROGRAM-SINIF'!M97))</f>
        <v/>
      </c>
      <c r="N97" s="351" t="str">
        <f>IF(ISBLANK('PROGRAM-DERS'!N101),"",CONCATENATE('PROGRAM-DERS'!N101," (",'PROGRAM-Öğretim Üyesi'!N97,") - ",'PROGRAM-SINIF'!N97))</f>
        <v/>
      </c>
      <c r="O97" s="351" t="str">
        <f>IF(ISBLANK('PROGRAM-DERS'!O101),"",CONCATENATE('PROGRAM-DERS'!O101," (",'PROGRAM-Öğretim Üyesi'!O97,") - ",'PROGRAM-SINIF'!O97))</f>
        <v/>
      </c>
      <c r="P97" s="351" t="str">
        <f>IF(ISBLANK('PROGRAM-DERS'!P101),"",CONCATENATE('PROGRAM-DERS'!P101," (",'PROGRAM-Öğretim Üyesi'!P97,") - ",'PROGRAM-SINIF'!P97))</f>
        <v/>
      </c>
      <c r="Q97" s="351" t="str">
        <f>IF(ISBLANK('PROGRAM-DERS'!Q101),"",CONCATENATE('PROGRAM-DERS'!Q101," (",'PROGRAM-Öğretim Üyesi'!Q97,") - ",'PROGRAM-SINIF'!Q97))</f>
        <v/>
      </c>
      <c r="R97" s="351" t="str">
        <f>IF(ISBLANK('PROGRAM-DERS'!S101),"",CONCATENATE('PROGRAM-DERS'!S101," (",'PROGRAM-Öğretim Üyesi'!R97,") - ",'PROGRAM-SINIF'!R97))</f>
        <v/>
      </c>
      <c r="S97" s="351" t="str">
        <f>IF(ISBLANK('PROGRAM-DERS'!T101),"",CONCATENATE('PROGRAM-DERS'!T101," (",'PROGRAM-Öğretim Üyesi'!S97,") - ",'PROGRAM-SINIF'!S97))</f>
        <v/>
      </c>
      <c r="T97" s="351" t="str">
        <f>IF(ISBLANK('PROGRAM-DERS'!U101),"",CONCATENATE('PROGRAM-DERS'!U101," (",'PROGRAM-Öğretim Üyesi'!T97,") - ",'PROGRAM-SINIF'!T97))</f>
        <v/>
      </c>
      <c r="U97" s="288">
        <f>21-ROUNDUP(IFERROR(FIND("nline",#REF!),0)/100,0)-ROUNDUP(IFERROR(FIND("nline",#REF!),0)/100,0)-ROUNDUP(IFERROR(FIND("nline",#REF!),0)/100,0)-ROUNDUP(IFERROR(FIND("nline",#REF!),0)/100,0)-ROUNDUP(IFERROR(FIND("uzmanlık",Q97),0)/100,0)-COUNTBLANK(C97:R97)-COUNTIF(C97:R97,"Türk Dili")-COUNTIF(C97:R97,"Atatürk İlk. Ve İnk. Tar.")-COUNTIF(C97:R97,"Staj 1")-COUNTIF(C97:R97,"Staj 2")-COUNTIF(C97:R97,"Bilg. Müh. Tasarımı")-COUNTIF(C97:R97,"Fizik I - Lab")</f>
        <v>5</v>
      </c>
    </row>
    <row r="98" spans="1:21" s="280" customFormat="1" x14ac:dyDescent="0.25">
      <c r="A98" s="810"/>
      <c r="B98" s="289">
        <v>0.75</v>
      </c>
      <c r="C98" s="351" t="str">
        <f>IF(ISBLANK('PROGRAM-DERS'!C102),"",CONCATENATE('PROGRAM-DERS'!C102," (",'PROGRAM-Öğretim Üyesi'!C98,") - ",'PROGRAM-SINIF'!C98))</f>
        <v/>
      </c>
      <c r="D98" s="351" t="str">
        <f>IF(ISBLANK('PROGRAM-DERS'!D102),"",CONCATENATE('PROGRAM-DERS'!D102," (",'PROGRAM-Öğretim Üyesi'!D98,") - ",'PROGRAM-SINIF'!D98))</f>
        <v/>
      </c>
      <c r="E98" s="351" t="str">
        <f>IF(ISBLANK('PROGRAM-DERS'!E102),"",CONCATENATE('PROGRAM-DERS'!E102," (",'PROGRAM-Öğretim Üyesi'!E98,") - ",'PROGRAM-SINIF'!E98))</f>
        <v/>
      </c>
      <c r="F98" s="351" t="str">
        <f>IF(ISBLANK('PROGRAM-DERS'!F102),"",CONCATENATE('PROGRAM-DERS'!F102," (",'PROGRAM-Öğretim Üyesi'!F98,") - ",'PROGRAM-SINIF'!F98))</f>
        <v/>
      </c>
      <c r="G98" s="351" t="str">
        <f>IF(ISBLANK('PROGRAM-DERS'!G102),"",CONCATENATE('PROGRAM-DERS'!G102," (",'PROGRAM-Öğretim Üyesi'!G98,") - ",'PROGRAM-SINIF'!G98))</f>
        <v/>
      </c>
      <c r="H98" s="351" t="str">
        <f>IF(ISBLANK('PROGRAM-DERS'!H102),"",CONCATENATE('PROGRAM-DERS'!H102," (",'PROGRAM-Öğretim Üyesi'!H98,") - ",'PROGRAM-SINIF'!H98))</f>
        <v/>
      </c>
      <c r="I98" s="351" t="str">
        <f>IF(ISBLANK('PROGRAM-DERS'!I102),"",CONCATENATE('PROGRAM-DERS'!I102," (",'PROGRAM-Öğretim Üyesi'!I98,") - ",'PROGRAM-SINIF'!I98))</f>
        <v/>
      </c>
      <c r="J98" s="351" t="str">
        <f>IF(ISBLANK('PROGRAM-DERS'!J102),"",CONCATENATE('PROGRAM-DERS'!J102," (",'PROGRAM-Öğretim Üyesi'!J98,") - ",'PROGRAM-SINIF'!J98))</f>
        <v/>
      </c>
      <c r="K98" s="351" t="str">
        <f>IF(ISBLANK('PROGRAM-DERS'!K102),"",CONCATENATE('PROGRAM-DERS'!K102," (",'PROGRAM-Öğretim Üyesi'!K98,") - ",'PROGRAM-SINIF'!K98))</f>
        <v/>
      </c>
      <c r="L98" s="351" t="str">
        <f>IF(ISBLANK('PROGRAM-DERS'!L102),"",CONCATENATE('PROGRAM-DERS'!L102," (",'PROGRAM-Öğretim Üyesi'!L98,") - ",'PROGRAM-SINIF'!L98))</f>
        <v/>
      </c>
      <c r="M98" s="351" t="str">
        <f>IF(ISBLANK('PROGRAM-DERS'!M102),"",CONCATENATE('PROGRAM-DERS'!M102," (",'PROGRAM-Öğretim Üyesi'!M98,") - ",'PROGRAM-SINIF'!M98))</f>
        <v/>
      </c>
      <c r="N98" s="351" t="str">
        <f>IF(ISBLANK('PROGRAM-DERS'!N102),"",CONCATENATE('PROGRAM-DERS'!N102," (",'PROGRAM-Öğretim Üyesi'!N98,") - ",'PROGRAM-SINIF'!N98))</f>
        <v/>
      </c>
      <c r="O98" s="351" t="str">
        <f>IF(ISBLANK('PROGRAM-DERS'!O102),"",CONCATENATE('PROGRAM-DERS'!O102," (",'PROGRAM-Öğretim Üyesi'!O98,") - ",'PROGRAM-SINIF'!O98))</f>
        <v/>
      </c>
      <c r="P98" s="351" t="str">
        <f>IF(ISBLANK('PROGRAM-DERS'!P102),"",CONCATENATE('PROGRAM-DERS'!P102," (",'PROGRAM-Öğretim Üyesi'!P98,") - ",'PROGRAM-SINIF'!P98))</f>
        <v/>
      </c>
      <c r="Q98" s="351" t="str">
        <f>IF(ISBLANK('PROGRAM-DERS'!Q102),"",CONCATENATE('PROGRAM-DERS'!Q102," (",'PROGRAM-Öğretim Üyesi'!Q98,") - ",'PROGRAM-SINIF'!Q98))</f>
        <v/>
      </c>
      <c r="R98" s="351" t="str">
        <f>IF(ISBLANK('PROGRAM-DERS'!S102),"",CONCATENATE('PROGRAM-DERS'!S102," (",'PROGRAM-Öğretim Üyesi'!R98,") - ",'PROGRAM-SINIF'!R98))</f>
        <v/>
      </c>
      <c r="S98" s="351" t="str">
        <f>IF(ISBLANK('PROGRAM-DERS'!T102),"",CONCATENATE('PROGRAM-DERS'!T102," (",'PROGRAM-Öğretim Üyesi'!S98,") - ",'PROGRAM-SINIF'!S98))</f>
        <v/>
      </c>
      <c r="T98" s="351" t="str">
        <f>IF(ISBLANK('PROGRAM-DERS'!U102),"",CONCATENATE('PROGRAM-DERS'!U102," (",'PROGRAM-Öğretim Üyesi'!T98,") - ",'PROGRAM-SINIF'!T98))</f>
        <v/>
      </c>
      <c r="U98" s="288">
        <f>21-ROUNDUP(IFERROR(FIND("nline",#REF!),0)/100,0)-ROUNDUP(IFERROR(FIND("nline",#REF!),0)/100,0)-ROUNDUP(IFERROR(FIND("nline",#REF!),0)/100,0)-ROUNDUP(IFERROR(FIND("nline",#REF!),0)/100,0)-ROUNDUP(IFERROR(FIND("uzmanlık",Q98),0)/100,0)-COUNTBLANK(C98:R98)-COUNTIF(C98:R98,"Türk Dili")-COUNTIF(C98:R98,"Atatürk İlk. Ve İnk. Tar.")-COUNTIF(C98:R98,"Staj 1")-COUNTIF(C98:R98,"Staj 2")-COUNTIF(C98:R98,"Bilg. Müh. Tasarımı")-COUNTIF(C98:R98,"Fizik I - Lab")</f>
        <v>5</v>
      </c>
    </row>
    <row r="99" spans="1:21" s="280" customFormat="1" x14ac:dyDescent="0.25">
      <c r="A99" s="810"/>
      <c r="B99" s="289">
        <v>0.79166666666666696</v>
      </c>
      <c r="C99" s="351" t="str">
        <f>IF(ISBLANK('PROGRAM-DERS'!C103),"",CONCATENATE('PROGRAM-DERS'!C103," (",'PROGRAM-Öğretim Üyesi'!C99,") - ",'PROGRAM-SINIF'!C99))</f>
        <v/>
      </c>
      <c r="D99" s="351" t="str">
        <f>IF(ISBLANK('PROGRAM-DERS'!D103),"",CONCATENATE('PROGRAM-DERS'!D103," (",'PROGRAM-Öğretim Üyesi'!D99,") - ",'PROGRAM-SINIF'!D99))</f>
        <v/>
      </c>
      <c r="E99" s="351" t="str">
        <f>IF(ISBLANK('PROGRAM-DERS'!E103),"",CONCATENATE('PROGRAM-DERS'!E103," (",'PROGRAM-Öğretim Üyesi'!E99,") - ",'PROGRAM-SINIF'!E99))</f>
        <v/>
      </c>
      <c r="F99" s="351" t="str">
        <f>IF(ISBLANK('PROGRAM-DERS'!F103),"",CONCATENATE('PROGRAM-DERS'!F103," (",'PROGRAM-Öğretim Üyesi'!F99,") - ",'PROGRAM-SINIF'!F99))</f>
        <v/>
      </c>
      <c r="G99" s="351" t="str">
        <f>IF(ISBLANK('PROGRAM-DERS'!G103),"",CONCATENATE('PROGRAM-DERS'!G103," (",'PROGRAM-Öğretim Üyesi'!G99,") - ",'PROGRAM-SINIF'!G99))</f>
        <v/>
      </c>
      <c r="H99" s="351" t="str">
        <f>IF(ISBLANK('PROGRAM-DERS'!H103),"",CONCATENATE('PROGRAM-DERS'!H103," (",'PROGRAM-Öğretim Üyesi'!H99,") - ",'PROGRAM-SINIF'!H99))</f>
        <v/>
      </c>
      <c r="I99" s="351" t="str">
        <f>IF(ISBLANK('PROGRAM-DERS'!I103),"",CONCATENATE('PROGRAM-DERS'!I103," (",'PROGRAM-Öğretim Üyesi'!I99,") - ",'PROGRAM-SINIF'!I99))</f>
        <v/>
      </c>
      <c r="J99" s="351" t="str">
        <f>IF(ISBLANK('PROGRAM-DERS'!J103),"",CONCATENATE('PROGRAM-DERS'!J103," (",'PROGRAM-Öğretim Üyesi'!J99,") - ",'PROGRAM-SINIF'!J99))</f>
        <v/>
      </c>
      <c r="K99" s="351" t="str">
        <f>IF(ISBLANK('PROGRAM-DERS'!K103),"",CONCATENATE('PROGRAM-DERS'!K103," (",'PROGRAM-Öğretim Üyesi'!K99,") - ",'PROGRAM-SINIF'!K99))</f>
        <v/>
      </c>
      <c r="L99" s="351" t="str">
        <f>IF(ISBLANK('PROGRAM-DERS'!L103),"",CONCATENATE('PROGRAM-DERS'!L103," (",'PROGRAM-Öğretim Üyesi'!L99,") - ",'PROGRAM-SINIF'!L99))</f>
        <v/>
      </c>
      <c r="M99" s="351" t="str">
        <f>IF(ISBLANK('PROGRAM-DERS'!M103),"",CONCATENATE('PROGRAM-DERS'!M103," (",'PROGRAM-Öğretim Üyesi'!M99,") - ",'PROGRAM-SINIF'!M99))</f>
        <v/>
      </c>
      <c r="N99" s="351" t="str">
        <f>IF(ISBLANK('PROGRAM-DERS'!N103),"",CONCATENATE('PROGRAM-DERS'!N103," (",'PROGRAM-Öğretim Üyesi'!N99,") - ",'PROGRAM-SINIF'!N99))</f>
        <v/>
      </c>
      <c r="O99" s="351" t="str">
        <f>IF(ISBLANK('PROGRAM-DERS'!O103),"",CONCATENATE('PROGRAM-DERS'!O103," (",'PROGRAM-Öğretim Üyesi'!O99,") - ",'PROGRAM-SINIF'!O99))</f>
        <v/>
      </c>
      <c r="P99" s="351" t="str">
        <f>IF(ISBLANK('PROGRAM-DERS'!P103),"",CONCATENATE('PROGRAM-DERS'!P103," (",'PROGRAM-Öğretim Üyesi'!P99,") - ",'PROGRAM-SINIF'!P99))</f>
        <v/>
      </c>
      <c r="Q99" s="351" t="str">
        <f>IF(ISBLANK('PROGRAM-DERS'!Q103),"",CONCATENATE('PROGRAM-DERS'!Q103," (",'PROGRAM-Öğretim Üyesi'!Q99,") - ",'PROGRAM-SINIF'!Q99))</f>
        <v/>
      </c>
      <c r="R99" s="351" t="str">
        <f>IF(ISBLANK('PROGRAM-DERS'!S103),"",CONCATENATE('PROGRAM-DERS'!S103," (",'PROGRAM-Öğretim Üyesi'!R99,") - ",'PROGRAM-SINIF'!R99))</f>
        <v/>
      </c>
      <c r="S99" s="351" t="str">
        <f>IF(ISBLANK('PROGRAM-DERS'!T103),"",CONCATENATE('PROGRAM-DERS'!T103," (",'PROGRAM-Öğretim Üyesi'!S99,") - ",'PROGRAM-SINIF'!S99))</f>
        <v/>
      </c>
      <c r="T99" s="351" t="str">
        <f>IF(ISBLANK('PROGRAM-DERS'!U103),"",CONCATENATE('PROGRAM-DERS'!U103," (",'PROGRAM-Öğretim Üyesi'!T99,") - ",'PROGRAM-SINIF'!T99))</f>
        <v/>
      </c>
      <c r="U99" s="288">
        <f>21-ROUNDUP(IFERROR(FIND("nline",#REF!),0)/100,0)-ROUNDUP(IFERROR(FIND("nline",#REF!),0)/100,0)-ROUNDUP(IFERROR(FIND("nline",#REF!),0)/100,0)-ROUNDUP(IFERROR(FIND("nline",#REF!),0)/100,0)-ROUNDUP(IFERROR(FIND("uzmanlık",Q99),0)/100,0)-COUNTBLANK(C99:R99)-COUNTIF(C99:R99,"Türk Dili")-COUNTIF(C99:R99,"Atatürk İlk. Ve İnk. Tar.")-COUNTIF(C99:R99,"Staj 1")-COUNTIF(C99:R99,"Staj 2")-COUNTIF(C99:R99,"Bilg. Müh. Tasarımı")-COUNTIF(C99:R99,"Fizik I - Lab")</f>
        <v>5</v>
      </c>
    </row>
    <row r="100" spans="1:21" s="280" customFormat="1" x14ac:dyDescent="0.25">
      <c r="A100" s="810"/>
      <c r="B100" s="289">
        <v>0.83333333333333304</v>
      </c>
      <c r="C100" s="351" t="str">
        <f>IF(ISBLANK('PROGRAM-DERS'!C104),"",CONCATENATE('PROGRAM-DERS'!C104," (",'PROGRAM-Öğretim Üyesi'!C100,") - ",'PROGRAM-SINIF'!C100))</f>
        <v/>
      </c>
      <c r="D100" s="351" t="str">
        <f>IF(ISBLANK('PROGRAM-DERS'!D104),"",CONCATENATE('PROGRAM-DERS'!D104," (",'PROGRAM-Öğretim Üyesi'!D100,") - ",'PROGRAM-SINIF'!D100))</f>
        <v/>
      </c>
      <c r="E100" s="351" t="str">
        <f>IF(ISBLANK('PROGRAM-DERS'!E104),"",CONCATENATE('PROGRAM-DERS'!E104," (",'PROGRAM-Öğretim Üyesi'!E100,") - ",'PROGRAM-SINIF'!E100))</f>
        <v/>
      </c>
      <c r="F100" s="351" t="str">
        <f>IF(ISBLANK('PROGRAM-DERS'!F104),"",CONCATENATE('PROGRAM-DERS'!F104," (",'PROGRAM-Öğretim Üyesi'!F100,") - ",'PROGRAM-SINIF'!F100))</f>
        <v/>
      </c>
      <c r="G100" s="351" t="str">
        <f>IF(ISBLANK('PROGRAM-DERS'!G104),"",CONCATENATE('PROGRAM-DERS'!G104," (",'PROGRAM-Öğretim Üyesi'!G100,") - ",'PROGRAM-SINIF'!G100))</f>
        <v/>
      </c>
      <c r="H100" s="351" t="str">
        <f>IF(ISBLANK('PROGRAM-DERS'!H104),"",CONCATENATE('PROGRAM-DERS'!H104," (",'PROGRAM-Öğretim Üyesi'!H100,") - ",'PROGRAM-SINIF'!H100))</f>
        <v/>
      </c>
      <c r="I100" s="351" t="str">
        <f>IF(ISBLANK('PROGRAM-DERS'!I104),"",CONCATENATE('PROGRAM-DERS'!I104," (",'PROGRAM-Öğretim Üyesi'!I100,") - ",'PROGRAM-SINIF'!I100))</f>
        <v/>
      </c>
      <c r="J100" s="351" t="str">
        <f>IF(ISBLANK('PROGRAM-DERS'!J104),"",CONCATENATE('PROGRAM-DERS'!J104," (",'PROGRAM-Öğretim Üyesi'!J100,") - ",'PROGRAM-SINIF'!J100))</f>
        <v/>
      </c>
      <c r="K100" s="351" t="str">
        <f>IF(ISBLANK('PROGRAM-DERS'!K104),"",CONCATENATE('PROGRAM-DERS'!K104," (",'PROGRAM-Öğretim Üyesi'!K100,") - ",'PROGRAM-SINIF'!K100))</f>
        <v/>
      </c>
      <c r="L100" s="351" t="str">
        <f>IF(ISBLANK('PROGRAM-DERS'!L104),"",CONCATENATE('PROGRAM-DERS'!L104," (",'PROGRAM-Öğretim Üyesi'!L100,") - ",'PROGRAM-SINIF'!L100))</f>
        <v/>
      </c>
      <c r="M100" s="351" t="str">
        <f>IF(ISBLANK('PROGRAM-DERS'!M104),"",CONCATENATE('PROGRAM-DERS'!M104," (",'PROGRAM-Öğretim Üyesi'!M100,") - ",'PROGRAM-SINIF'!M100))</f>
        <v/>
      </c>
      <c r="N100" s="351" t="str">
        <f>IF(ISBLANK('PROGRAM-DERS'!N104),"",CONCATENATE('PROGRAM-DERS'!N104," (",'PROGRAM-Öğretim Üyesi'!N100,") - ",'PROGRAM-SINIF'!N100))</f>
        <v/>
      </c>
      <c r="O100" s="351" t="str">
        <f>IF(ISBLANK('PROGRAM-DERS'!O104),"",CONCATENATE('PROGRAM-DERS'!O104," (",'PROGRAM-Öğretim Üyesi'!O100,") - ",'PROGRAM-SINIF'!O100))</f>
        <v/>
      </c>
      <c r="P100" s="351" t="str">
        <f>IF(ISBLANK('PROGRAM-DERS'!P104),"",CONCATENATE('PROGRAM-DERS'!P104," (",'PROGRAM-Öğretim Üyesi'!P100,") - ",'PROGRAM-SINIF'!P100))</f>
        <v/>
      </c>
      <c r="Q100" s="351" t="str">
        <f>IF(ISBLANK('PROGRAM-DERS'!Q104),"",CONCATENATE('PROGRAM-DERS'!Q104," (",'PROGRAM-Öğretim Üyesi'!Q100,") - ",'PROGRAM-SINIF'!Q100))</f>
        <v/>
      </c>
      <c r="R100" s="351" t="str">
        <f>IF(ISBLANK('PROGRAM-DERS'!S104),"",CONCATENATE('PROGRAM-DERS'!S104," (",'PROGRAM-Öğretim Üyesi'!R100,") - ",'PROGRAM-SINIF'!R100))</f>
        <v/>
      </c>
      <c r="S100" s="351" t="str">
        <f>IF(ISBLANK('PROGRAM-DERS'!T104),"",CONCATENATE('PROGRAM-DERS'!T104," (",'PROGRAM-Öğretim Üyesi'!S100,") - ",'PROGRAM-SINIF'!S100))</f>
        <v/>
      </c>
      <c r="T100" s="351" t="str">
        <f>IF(ISBLANK('PROGRAM-DERS'!U104),"",CONCATENATE('PROGRAM-DERS'!U104," (",'PROGRAM-Öğretim Üyesi'!T100,") - ",'PROGRAM-SINIF'!T100))</f>
        <v/>
      </c>
      <c r="U100" s="288">
        <f>21-ROUNDUP(IFERROR(FIND("nline",#REF!),0)/100,0)-ROUNDUP(IFERROR(FIND("nline",#REF!),0)/100,0)-ROUNDUP(IFERROR(FIND("nline",#REF!),0)/100,0)-ROUNDUP(IFERROR(FIND("nline",#REF!),0)/100,0)-ROUNDUP(IFERROR(FIND("uzmanlık",Q100),0)/100,0)-COUNTBLANK(C100:R100)-COUNTIF(C100:R100,"Türk Dili")-COUNTIF(C100:R100,"Atatürk İlk. Ve İnk. Tar.")-COUNTIF(C100:R100,"Staj 1")-COUNTIF(C100:R100,"Staj 2")-COUNTIF(C100:R100,"Bilg. Müh. Tasarımı")-COUNTIF(C100:R100,"Fizik I - Lab")</f>
        <v>5</v>
      </c>
    </row>
    <row r="101" spans="1:21" s="280" customFormat="1" x14ac:dyDescent="0.25">
      <c r="A101" s="810"/>
      <c r="B101" s="289">
        <v>0.875</v>
      </c>
      <c r="C101" s="351" t="str">
        <f>IF(ISBLANK('PROGRAM-DERS'!C105),"",CONCATENATE('PROGRAM-DERS'!C105," (",'PROGRAM-Öğretim Üyesi'!C101,") - ",'PROGRAM-SINIF'!C101))</f>
        <v/>
      </c>
      <c r="D101" s="351" t="str">
        <f>IF(ISBLANK('PROGRAM-DERS'!D105),"",CONCATENATE('PROGRAM-DERS'!D105," (",'PROGRAM-Öğretim Üyesi'!D101,") - ",'PROGRAM-SINIF'!D101))</f>
        <v/>
      </c>
      <c r="E101" s="351" t="str">
        <f>IF(ISBLANK('PROGRAM-DERS'!E105),"",CONCATENATE('PROGRAM-DERS'!E105," (",'PROGRAM-Öğretim Üyesi'!E101,") - ",'PROGRAM-SINIF'!E101))</f>
        <v/>
      </c>
      <c r="F101" s="351" t="str">
        <f>IF(ISBLANK('PROGRAM-DERS'!F105),"",CONCATENATE('PROGRAM-DERS'!F105," (",'PROGRAM-Öğretim Üyesi'!F101,") - ",'PROGRAM-SINIF'!F101))</f>
        <v/>
      </c>
      <c r="G101" s="351" t="str">
        <f>IF(ISBLANK('PROGRAM-DERS'!G105),"",CONCATENATE('PROGRAM-DERS'!G105," (",'PROGRAM-Öğretim Üyesi'!G101,") - ",'PROGRAM-SINIF'!G101))</f>
        <v/>
      </c>
      <c r="H101" s="351" t="str">
        <f>IF(ISBLANK('PROGRAM-DERS'!H105),"",CONCATENATE('PROGRAM-DERS'!H105," (",'PROGRAM-Öğretim Üyesi'!H101,") - ",'PROGRAM-SINIF'!H101))</f>
        <v/>
      </c>
      <c r="I101" s="351" t="str">
        <f>IF(ISBLANK('PROGRAM-DERS'!I105),"",CONCATENATE('PROGRAM-DERS'!I105," (",'PROGRAM-Öğretim Üyesi'!I101,") - ",'PROGRAM-SINIF'!I101))</f>
        <v/>
      </c>
      <c r="J101" s="351" t="str">
        <f>IF(ISBLANK('PROGRAM-DERS'!J105),"",CONCATENATE('PROGRAM-DERS'!J105," (",'PROGRAM-Öğretim Üyesi'!J101,") - ",'PROGRAM-SINIF'!J101))</f>
        <v/>
      </c>
      <c r="K101" s="351" t="str">
        <f>IF(ISBLANK('PROGRAM-DERS'!K105),"",CONCATENATE('PROGRAM-DERS'!K105," (",'PROGRAM-Öğretim Üyesi'!K101,") - ",'PROGRAM-SINIF'!K101))</f>
        <v/>
      </c>
      <c r="L101" s="351" t="str">
        <f>IF(ISBLANK('PROGRAM-DERS'!L105),"",CONCATENATE('PROGRAM-DERS'!L105," (",'PROGRAM-Öğretim Üyesi'!L101,") - ",'PROGRAM-SINIF'!L101))</f>
        <v/>
      </c>
      <c r="M101" s="351" t="str">
        <f>IF(ISBLANK('PROGRAM-DERS'!M105),"",CONCATENATE('PROGRAM-DERS'!M105," (",'PROGRAM-Öğretim Üyesi'!M101,") - ",'PROGRAM-SINIF'!M101))</f>
        <v/>
      </c>
      <c r="N101" s="351" t="str">
        <f>IF(ISBLANK('PROGRAM-DERS'!N105),"",CONCATENATE('PROGRAM-DERS'!N105," (",'PROGRAM-Öğretim Üyesi'!N101,") - ",'PROGRAM-SINIF'!N101))</f>
        <v/>
      </c>
      <c r="O101" s="351" t="str">
        <f>IF(ISBLANK('PROGRAM-DERS'!O105),"",CONCATENATE('PROGRAM-DERS'!O105," (",'PROGRAM-Öğretim Üyesi'!O101,") - ",'PROGRAM-SINIF'!O101))</f>
        <v/>
      </c>
      <c r="P101" s="351" t="str">
        <f>IF(ISBLANK('PROGRAM-DERS'!P105),"",CONCATENATE('PROGRAM-DERS'!P105," (",'PROGRAM-Öğretim Üyesi'!P101,") - ",'PROGRAM-SINIF'!P101))</f>
        <v/>
      </c>
      <c r="Q101" s="351" t="str">
        <f>IF(ISBLANK('PROGRAM-DERS'!Q105),"",CONCATENATE('PROGRAM-DERS'!Q105," (",'PROGRAM-Öğretim Üyesi'!Q101,") - ",'PROGRAM-SINIF'!Q101))</f>
        <v/>
      </c>
      <c r="R101" s="351" t="str">
        <f>IF(ISBLANK('PROGRAM-DERS'!S105),"",CONCATENATE('PROGRAM-DERS'!S105," (",'PROGRAM-Öğretim Üyesi'!R101,") - ",'PROGRAM-SINIF'!R101))</f>
        <v/>
      </c>
      <c r="S101" s="351" t="str">
        <f>IF(ISBLANK('PROGRAM-DERS'!T105),"",CONCATENATE('PROGRAM-DERS'!T105," (",'PROGRAM-Öğretim Üyesi'!S101,") - ",'PROGRAM-SINIF'!S101))</f>
        <v/>
      </c>
      <c r="T101" s="351" t="str">
        <f>IF(ISBLANK('PROGRAM-DERS'!U105),"",CONCATENATE('PROGRAM-DERS'!U105," (",'PROGRAM-Öğretim Üyesi'!T101,") - ",'PROGRAM-SINIF'!T101))</f>
        <v/>
      </c>
      <c r="U101" s="288">
        <f>21-ROUNDUP(IFERROR(FIND("nline",#REF!),0)/100,0)-ROUNDUP(IFERROR(FIND("nline",#REF!),0)/100,0)-ROUNDUP(IFERROR(FIND("nline",#REF!),0)/100,0)-ROUNDUP(IFERROR(FIND("nline",#REF!),0)/100,0)-ROUNDUP(IFERROR(FIND("uzmanlık",Q101),0)/100,0)-COUNTBLANK(C101:R101)-COUNTIF(C101:R101,"Türk Dili")-COUNTIF(C101:R101,"Atatürk İlk. Ve İnk. Tar.")-COUNTIF(C101:R101,"Staj 1")-COUNTIF(C101:R101,"Staj 2")-COUNTIF(C101:R101,"Bilg. Müh. Tasarımı")-COUNTIF(C101:R101,"Fizik I - Lab")</f>
        <v>5</v>
      </c>
    </row>
    <row r="102" spans="1:21" s="280" customFormat="1" x14ac:dyDescent="0.25">
      <c r="A102" s="810"/>
      <c r="B102" s="289">
        <v>0.91666666666666696</v>
      </c>
      <c r="C102" s="351" t="str">
        <f>IF(ISBLANK('PROGRAM-DERS'!C106),"",CONCATENATE('PROGRAM-DERS'!C106," (",'PROGRAM-Öğretim Üyesi'!C102,") - ",'PROGRAM-SINIF'!C102))</f>
        <v/>
      </c>
      <c r="D102" s="351" t="str">
        <f>IF(ISBLANK('PROGRAM-DERS'!D106),"",CONCATENATE('PROGRAM-DERS'!D106," (",'PROGRAM-Öğretim Üyesi'!D102,") - ",'PROGRAM-SINIF'!D102))</f>
        <v/>
      </c>
      <c r="E102" s="351" t="str">
        <f>IF(ISBLANK('PROGRAM-DERS'!E106),"",CONCATENATE('PROGRAM-DERS'!E106," (",'PROGRAM-Öğretim Üyesi'!E102,") - ",'PROGRAM-SINIF'!E102))</f>
        <v/>
      </c>
      <c r="F102" s="351" t="str">
        <f>IF(ISBLANK('PROGRAM-DERS'!F106),"",CONCATENATE('PROGRAM-DERS'!F106," (",'PROGRAM-Öğretim Üyesi'!F102,") - ",'PROGRAM-SINIF'!F102))</f>
        <v/>
      </c>
      <c r="G102" s="351" t="str">
        <f>IF(ISBLANK('PROGRAM-DERS'!G106),"",CONCATENATE('PROGRAM-DERS'!G106," (",'PROGRAM-Öğretim Üyesi'!G102,") - ",'PROGRAM-SINIF'!G102))</f>
        <v/>
      </c>
      <c r="H102" s="351" t="str">
        <f>IF(ISBLANK('PROGRAM-DERS'!H106),"",CONCATENATE('PROGRAM-DERS'!H106," (",'PROGRAM-Öğretim Üyesi'!H102,") - ",'PROGRAM-SINIF'!H102))</f>
        <v/>
      </c>
      <c r="I102" s="351" t="str">
        <f>IF(ISBLANK('PROGRAM-DERS'!I106),"",CONCATENATE('PROGRAM-DERS'!I106," (",'PROGRAM-Öğretim Üyesi'!I102,") - ",'PROGRAM-SINIF'!I102))</f>
        <v/>
      </c>
      <c r="J102" s="351" t="str">
        <f>IF(ISBLANK('PROGRAM-DERS'!J106),"",CONCATENATE('PROGRAM-DERS'!J106," (",'PROGRAM-Öğretim Üyesi'!J102,") - ",'PROGRAM-SINIF'!J102))</f>
        <v/>
      </c>
      <c r="K102" s="351" t="str">
        <f>IF(ISBLANK('PROGRAM-DERS'!K106),"",CONCATENATE('PROGRAM-DERS'!K106," (",'PROGRAM-Öğretim Üyesi'!K102,") - ",'PROGRAM-SINIF'!K102))</f>
        <v/>
      </c>
      <c r="L102" s="351" t="str">
        <f>IF(ISBLANK('PROGRAM-DERS'!L106),"",CONCATENATE('PROGRAM-DERS'!L106," (",'PROGRAM-Öğretim Üyesi'!L102,") - ",'PROGRAM-SINIF'!L102))</f>
        <v/>
      </c>
      <c r="M102" s="351" t="str">
        <f>IF(ISBLANK('PROGRAM-DERS'!M106),"",CONCATENATE('PROGRAM-DERS'!M106," (",'PROGRAM-Öğretim Üyesi'!M102,") - ",'PROGRAM-SINIF'!M102))</f>
        <v/>
      </c>
      <c r="N102" s="351" t="str">
        <f>IF(ISBLANK('PROGRAM-DERS'!N106),"",CONCATENATE('PROGRAM-DERS'!N106," (",'PROGRAM-Öğretim Üyesi'!N102,") - ",'PROGRAM-SINIF'!N102))</f>
        <v/>
      </c>
      <c r="O102" s="351" t="str">
        <f>IF(ISBLANK('PROGRAM-DERS'!O106),"",CONCATENATE('PROGRAM-DERS'!O106," (",'PROGRAM-Öğretim Üyesi'!O102,") - ",'PROGRAM-SINIF'!O102))</f>
        <v/>
      </c>
      <c r="P102" s="351" t="str">
        <f>IF(ISBLANK('PROGRAM-DERS'!P106),"",CONCATENATE('PROGRAM-DERS'!P106," (",'PROGRAM-Öğretim Üyesi'!P102,") - ",'PROGRAM-SINIF'!P102))</f>
        <v/>
      </c>
      <c r="Q102" s="351" t="str">
        <f>IF(ISBLANK('PROGRAM-DERS'!Q106),"",CONCATENATE('PROGRAM-DERS'!Q106," (",'PROGRAM-Öğretim Üyesi'!Q102,") - ",'PROGRAM-SINIF'!Q102))</f>
        <v/>
      </c>
      <c r="R102" s="351" t="str">
        <f>IF(ISBLANK('PROGRAM-DERS'!S106),"",CONCATENATE('PROGRAM-DERS'!S106," (",'PROGRAM-Öğretim Üyesi'!R102,") - ",'PROGRAM-SINIF'!R102))</f>
        <v/>
      </c>
      <c r="S102" s="351" t="str">
        <f>IF(ISBLANK('PROGRAM-DERS'!T106),"",CONCATENATE('PROGRAM-DERS'!T106," (",'PROGRAM-Öğretim Üyesi'!S102,") - ",'PROGRAM-SINIF'!S102))</f>
        <v/>
      </c>
      <c r="T102" s="351" t="str">
        <f>IF(ISBLANK('PROGRAM-DERS'!U106),"",CONCATENATE('PROGRAM-DERS'!U106," (",'PROGRAM-Öğretim Üyesi'!T102,") - ",'PROGRAM-SINIF'!T102))</f>
        <v/>
      </c>
      <c r="U102" s="288">
        <f>21-ROUNDUP(IFERROR(FIND("nline",#REF!),0)/100,0)-ROUNDUP(IFERROR(FIND("nline",#REF!),0)/100,0)-ROUNDUP(IFERROR(FIND("nline",#REF!),0)/100,0)-ROUNDUP(IFERROR(FIND("nline",#REF!),0)/100,0)-ROUNDUP(IFERROR(FIND("uzmanlık",Q102),0)/100,0)-COUNTBLANK(C102:R102)-COUNTIF(C102:R102,"Türk Dili")-COUNTIF(C102:R102,"Atatürk İlk. Ve İnk. Tar.")-COUNTIF(C102:R102,"Staj 1")-COUNTIF(C102:R102,"Staj 2")-COUNTIF(C102:R102,"Bilg. Müh. Tasarımı")-COUNTIF(C102:R102,"Fizik I - Lab")</f>
        <v>5</v>
      </c>
    </row>
    <row r="103" spans="1:21" s="280" customFormat="1" ht="16.5" thickBot="1" x14ac:dyDescent="0.3">
      <c r="A103" s="811"/>
      <c r="B103" s="290">
        <v>0.95833333333333404</v>
      </c>
      <c r="C103" s="351" t="str">
        <f>IF(ISBLANK('PROGRAM-DERS'!C107),"",CONCATENATE('PROGRAM-DERS'!C107," (",'PROGRAM-Öğretim Üyesi'!C103,") - ",'PROGRAM-SINIF'!C103))</f>
        <v/>
      </c>
      <c r="D103" s="351" t="str">
        <f>IF(ISBLANK('PROGRAM-DERS'!D107),"",CONCATENATE('PROGRAM-DERS'!D107," (",'PROGRAM-Öğretim Üyesi'!D103,") - ",'PROGRAM-SINIF'!D103))</f>
        <v/>
      </c>
      <c r="E103" s="351" t="str">
        <f>IF(ISBLANK('PROGRAM-DERS'!E107),"",CONCATENATE('PROGRAM-DERS'!E107," (",'PROGRAM-Öğretim Üyesi'!E103,") - ",'PROGRAM-SINIF'!E103))</f>
        <v/>
      </c>
      <c r="F103" s="351" t="str">
        <f>IF(ISBLANK('PROGRAM-DERS'!F107),"",CONCATENATE('PROGRAM-DERS'!F107," (",'PROGRAM-Öğretim Üyesi'!F103,") - ",'PROGRAM-SINIF'!F103))</f>
        <v/>
      </c>
      <c r="G103" s="351" t="str">
        <f>IF(ISBLANK('PROGRAM-DERS'!G107),"",CONCATENATE('PROGRAM-DERS'!G107," (",'PROGRAM-Öğretim Üyesi'!G103,") - ",'PROGRAM-SINIF'!G103))</f>
        <v/>
      </c>
      <c r="H103" s="351" t="str">
        <f>IF(ISBLANK('PROGRAM-DERS'!H107),"",CONCATENATE('PROGRAM-DERS'!H107," (",'PROGRAM-Öğretim Üyesi'!H103,") - ",'PROGRAM-SINIF'!H103))</f>
        <v/>
      </c>
      <c r="I103" s="351" t="str">
        <f>IF(ISBLANK('PROGRAM-DERS'!I107),"",CONCATENATE('PROGRAM-DERS'!I107," (",'PROGRAM-Öğretim Üyesi'!I103,") - ",'PROGRAM-SINIF'!I103))</f>
        <v/>
      </c>
      <c r="J103" s="351" t="str">
        <f>IF(ISBLANK('PROGRAM-DERS'!J107),"",CONCATENATE('PROGRAM-DERS'!J107," (",'PROGRAM-Öğretim Üyesi'!J103,") - ",'PROGRAM-SINIF'!J103))</f>
        <v/>
      </c>
      <c r="K103" s="351" t="str">
        <f>IF(ISBLANK('PROGRAM-DERS'!K107),"",CONCATENATE('PROGRAM-DERS'!K107," (",'PROGRAM-Öğretim Üyesi'!K103,") - ",'PROGRAM-SINIF'!K103))</f>
        <v/>
      </c>
      <c r="L103" s="351" t="str">
        <f>IF(ISBLANK('PROGRAM-DERS'!L107),"",CONCATENATE('PROGRAM-DERS'!L107," (",'PROGRAM-Öğretim Üyesi'!L103,") - ",'PROGRAM-SINIF'!L103))</f>
        <v/>
      </c>
      <c r="M103" s="351" t="str">
        <f>IF(ISBLANK('PROGRAM-DERS'!M107),"",CONCATENATE('PROGRAM-DERS'!M107," (",'PROGRAM-Öğretim Üyesi'!M103,") - ",'PROGRAM-SINIF'!M103))</f>
        <v/>
      </c>
      <c r="N103" s="351" t="str">
        <f>IF(ISBLANK('PROGRAM-DERS'!N107),"",CONCATENATE('PROGRAM-DERS'!N107," (",'PROGRAM-Öğretim Üyesi'!N103,") - ",'PROGRAM-SINIF'!N103))</f>
        <v/>
      </c>
      <c r="O103" s="351" t="str">
        <f>IF(ISBLANK('PROGRAM-DERS'!O107),"",CONCATENATE('PROGRAM-DERS'!O107," (",'PROGRAM-Öğretim Üyesi'!O103,") - ",'PROGRAM-SINIF'!O103))</f>
        <v/>
      </c>
      <c r="P103" s="351" t="str">
        <f>IF(ISBLANK('PROGRAM-DERS'!P107),"",CONCATENATE('PROGRAM-DERS'!P107," (",'PROGRAM-Öğretim Üyesi'!P103,") - ",'PROGRAM-SINIF'!P103))</f>
        <v/>
      </c>
      <c r="Q103" s="351" t="str">
        <f>IF(ISBLANK('PROGRAM-DERS'!Q107),"",CONCATENATE('PROGRAM-DERS'!Q107," (",'PROGRAM-Öğretim Üyesi'!Q103,") - ",'PROGRAM-SINIF'!Q103))</f>
        <v/>
      </c>
      <c r="R103" s="351" t="str">
        <f>IF(ISBLANK('PROGRAM-DERS'!S107),"",CONCATENATE('PROGRAM-DERS'!S107," (",'PROGRAM-Öğretim Üyesi'!R103,") - ",'PROGRAM-SINIF'!R103))</f>
        <v/>
      </c>
      <c r="S103" s="351" t="str">
        <f>IF(ISBLANK('PROGRAM-DERS'!T107),"",CONCATENATE('PROGRAM-DERS'!T107," (",'PROGRAM-Öğretim Üyesi'!S103,") - ",'PROGRAM-SINIF'!S103))</f>
        <v/>
      </c>
      <c r="T103" s="351" t="str">
        <f>IF(ISBLANK('PROGRAM-DERS'!U107),"",CONCATENATE('PROGRAM-DERS'!U107," (",'PROGRAM-Öğretim Üyesi'!T103,") - ",'PROGRAM-SINIF'!T103))</f>
        <v/>
      </c>
      <c r="U103" s="288">
        <f>21-ROUNDUP(IFERROR(FIND("nline",#REF!),0)/100,0)-ROUNDUP(IFERROR(FIND("nline",#REF!),0)/100,0)-ROUNDUP(IFERROR(FIND("nline",#REF!),0)/100,0)-ROUNDUP(IFERROR(FIND("nline",#REF!),0)/100,0)-ROUNDUP(IFERROR(FIND("uzmanlık",Q103),0)/100,0)-COUNTBLANK(C103:R103)-COUNTIF(C103:R103,"Türk Dili")-COUNTIF(C103:R103,"Atatürk İlk. Ve İnk. Tar.")-COUNTIF(C103:R103,"Staj 1")-COUNTIF(C103:R103,"Staj 2")-COUNTIF(C103:R103,"Bilg. Müh. Tasarımı")-COUNTIF(C103:R103,"Fizik I - Lab")</f>
        <v>5</v>
      </c>
    </row>
    <row r="104" spans="1:21" ht="15.75" customHeight="1" x14ac:dyDescent="0.25">
      <c r="A104" s="806" t="s">
        <v>47</v>
      </c>
      <c r="B104" s="152">
        <v>0.29166666666666669</v>
      </c>
      <c r="C104" s="351" t="str">
        <f>IF(ISBLANK('PROGRAM-DERS'!C108),"",CONCATENATE('PROGRAM-DERS'!C108," (",'PROGRAM-Öğretim Üyesi'!C104,") - ",'PROGRAM-SINIF'!C104))</f>
        <v/>
      </c>
      <c r="D104" s="351" t="str">
        <f>IF(ISBLANK('PROGRAM-DERS'!D108),"",CONCATENATE('PROGRAM-DERS'!D108," (",'PROGRAM-Öğretim Üyesi'!D104,") - ",'PROGRAM-SINIF'!D104))</f>
        <v/>
      </c>
      <c r="E104" s="351" t="str">
        <f>IF(ISBLANK('PROGRAM-DERS'!E108),"",CONCATENATE('PROGRAM-DERS'!E108," (",'PROGRAM-Öğretim Üyesi'!E104,") - ",'PROGRAM-SINIF'!E104))</f>
        <v/>
      </c>
      <c r="F104" s="351" t="str">
        <f>IF(ISBLANK('PROGRAM-DERS'!F108),"",CONCATENATE('PROGRAM-DERS'!F108," (",'PROGRAM-Öğretim Üyesi'!F104,") - ",'PROGRAM-SINIF'!F104))</f>
        <v/>
      </c>
      <c r="G104" s="351" t="str">
        <f>IF(ISBLANK('PROGRAM-DERS'!G108),"",CONCATENATE('PROGRAM-DERS'!G108," (",'PROGRAM-Öğretim Üyesi'!G104,") - ",'PROGRAM-SINIF'!G104))</f>
        <v/>
      </c>
      <c r="H104" s="351" t="str">
        <f>IF(ISBLANK('PROGRAM-DERS'!H108),"",CONCATENATE('PROGRAM-DERS'!H108," (",'PROGRAM-Öğretim Üyesi'!H104,") - ",'PROGRAM-SINIF'!H104))</f>
        <v/>
      </c>
      <c r="I104" s="351" t="str">
        <f>IF(ISBLANK('PROGRAM-DERS'!I108),"",CONCATENATE('PROGRAM-DERS'!I108," (",'PROGRAM-Öğretim Üyesi'!I104,") - ",'PROGRAM-SINIF'!I104))</f>
        <v/>
      </c>
      <c r="J104" s="351" t="str">
        <f>IF(ISBLANK('PROGRAM-DERS'!J108),"",CONCATENATE('PROGRAM-DERS'!J108," (",'PROGRAM-Öğretim Üyesi'!J104,") - ",'PROGRAM-SINIF'!J104))</f>
        <v/>
      </c>
      <c r="K104" s="351" t="str">
        <f>IF(ISBLANK('PROGRAM-DERS'!K108),"",CONCATENATE('PROGRAM-DERS'!K108," (",'PROGRAM-Öğretim Üyesi'!K104,") - ",'PROGRAM-SINIF'!K104))</f>
        <v/>
      </c>
      <c r="L104" s="351" t="str">
        <f>IF(ISBLANK('PROGRAM-DERS'!L108),"",CONCATENATE('PROGRAM-DERS'!L108," (",'PROGRAM-Öğretim Üyesi'!L104,") - ",'PROGRAM-SINIF'!L104))</f>
        <v/>
      </c>
      <c r="M104" s="351" t="str">
        <f>IF(ISBLANK('PROGRAM-DERS'!M108),"",CONCATENATE('PROGRAM-DERS'!M108," (",'PROGRAM-Öğretim Üyesi'!M104,") - ",'PROGRAM-SINIF'!M104))</f>
        <v/>
      </c>
      <c r="N104" s="351" t="str">
        <f>IF(ISBLANK('PROGRAM-DERS'!N108),"",CONCATENATE('PROGRAM-DERS'!N108," (",'PROGRAM-Öğretim Üyesi'!N104,") - ",'PROGRAM-SINIF'!N104))</f>
        <v/>
      </c>
      <c r="O104" s="351" t="str">
        <f>IF(ISBLANK('PROGRAM-DERS'!O108),"",CONCATENATE('PROGRAM-DERS'!O108," (",'PROGRAM-Öğretim Üyesi'!O104,") - ",'PROGRAM-SINIF'!O104))</f>
        <v/>
      </c>
      <c r="P104" s="351" t="str">
        <f>IF(ISBLANK('PROGRAM-DERS'!P108),"",CONCATENATE('PROGRAM-DERS'!P108," (",'PROGRAM-Öğretim Üyesi'!P104,") - ",'PROGRAM-SINIF'!P104))</f>
        <v/>
      </c>
      <c r="Q104" s="351" t="str">
        <f>IF(ISBLANK('PROGRAM-DERS'!Q108),"",CONCATENATE('PROGRAM-DERS'!Q108," (",'PROGRAM-Öğretim Üyesi'!Q104,") - ",'PROGRAM-SINIF'!Q104))</f>
        <v/>
      </c>
      <c r="R104" s="351" t="str">
        <f>IF(ISBLANK('PROGRAM-DERS'!S108),"",CONCATENATE('PROGRAM-DERS'!S108," (",'PROGRAM-Öğretim Üyesi'!R104,") - ",'PROGRAM-SINIF'!R104))</f>
        <v/>
      </c>
      <c r="S104" s="351" t="str">
        <f>IF(ISBLANK('PROGRAM-DERS'!T108),"",CONCATENATE('PROGRAM-DERS'!T108," (",'PROGRAM-Öğretim Üyesi'!S104,") - ",'PROGRAM-SINIF'!S104))</f>
        <v/>
      </c>
      <c r="T104" s="351" t="str">
        <f>IF(ISBLANK('PROGRAM-DERS'!U108),"",CONCATENATE('PROGRAM-DERS'!U108," (",'PROGRAM-Öğretim Üyesi'!T104,") - ",'PROGRAM-SINIF'!T104))</f>
        <v/>
      </c>
      <c r="U104" s="163">
        <f>21-ROUNDUP(IFERROR(FIND("nline",#REF!),0)/100,0)-ROUNDUP(IFERROR(FIND("nline",#REF!),0)/100,0)-ROUNDUP(IFERROR(FIND("nline",#REF!),0)/100,0)-ROUNDUP(IFERROR(FIND("nline",#REF!),0)/100,0)-ROUNDUP(IFERROR(FIND("uzmanlık",Q104),0)/100,0)-COUNTBLANK(C104:R104)-COUNTIF(C104:R104,"Türk Dili")-COUNTIF(C104:R104,"Atatürk İlk. Ve İnk. Tar.")-COUNTIF(C104:R104,"Staj 1")-COUNTIF(C104:R104,"Staj 2")-COUNTIF(C104:R104,"Bilg. Müh. Tasarımı")-COUNTIF(C104:R104,"Fizik I - Lab")</f>
        <v>5</v>
      </c>
    </row>
    <row r="105" spans="1:21" x14ac:dyDescent="0.25">
      <c r="A105" s="807"/>
      <c r="B105" s="102">
        <v>0.33333333333333331</v>
      </c>
      <c r="C105" s="351" t="str">
        <f>IF(ISBLANK('PROGRAM-DERS'!C109),"",CONCATENATE('PROGRAM-DERS'!C109," (",'PROGRAM-Öğretim Üyesi'!C105,") - ",'PROGRAM-SINIF'!C105))</f>
        <v/>
      </c>
      <c r="D105" s="351" t="str">
        <f>IF(ISBLANK('PROGRAM-DERS'!D109),"",CONCATENATE('PROGRAM-DERS'!D109," (",'PROGRAM-Öğretim Üyesi'!D105,") - ",'PROGRAM-SINIF'!D105))</f>
        <v/>
      </c>
      <c r="E105" s="351" t="str">
        <f>IF(ISBLANK('PROGRAM-DERS'!E109),"",CONCATENATE('PROGRAM-DERS'!E109," (",'PROGRAM-Öğretim Üyesi'!E105,") - ",'PROGRAM-SINIF'!E105))</f>
        <v/>
      </c>
      <c r="F105" s="351" t="str">
        <f>IF(ISBLANK('PROGRAM-DERS'!F109),"",CONCATENATE('PROGRAM-DERS'!F109," (",'PROGRAM-Öğretim Üyesi'!F105,") - ",'PROGRAM-SINIF'!F105))</f>
        <v/>
      </c>
      <c r="G105" s="351" t="str">
        <f>IF(ISBLANK('PROGRAM-DERS'!G109),"",CONCATENATE('PROGRAM-DERS'!G109," (",'PROGRAM-Öğretim Üyesi'!G105,") - ",'PROGRAM-SINIF'!G105))</f>
        <v/>
      </c>
      <c r="H105" s="351" t="str">
        <f>IF(ISBLANK('PROGRAM-DERS'!H109),"",CONCATENATE('PROGRAM-DERS'!H109," (",'PROGRAM-Öğretim Üyesi'!H105,") - ",'PROGRAM-SINIF'!H105))</f>
        <v/>
      </c>
      <c r="I105" s="351" t="str">
        <f>IF(ISBLANK('PROGRAM-DERS'!I109),"",CONCATENATE('PROGRAM-DERS'!I109," (",'PROGRAM-Öğretim Üyesi'!I105,") - ",'PROGRAM-SINIF'!I105))</f>
        <v/>
      </c>
      <c r="J105" s="351" t="str">
        <f>IF(ISBLANK('PROGRAM-DERS'!J109),"",CONCATENATE('PROGRAM-DERS'!J109," (",'PROGRAM-Öğretim Üyesi'!J105,") - ",'PROGRAM-SINIF'!J105))</f>
        <v/>
      </c>
      <c r="K105" s="351" t="str">
        <f>IF(ISBLANK('PROGRAM-DERS'!K109),"",CONCATENATE('PROGRAM-DERS'!K109," (",'PROGRAM-Öğretim Üyesi'!K105,") - ",'PROGRAM-SINIF'!K105))</f>
        <v/>
      </c>
      <c r="L105" s="351" t="str">
        <f>IF(ISBLANK('PROGRAM-DERS'!L109),"",CONCATENATE('PROGRAM-DERS'!L109," (",'PROGRAM-Öğretim Üyesi'!L105,") - ",'PROGRAM-SINIF'!L105))</f>
        <v/>
      </c>
      <c r="M105" s="351" t="str">
        <f>IF(ISBLANK('PROGRAM-DERS'!M109),"",CONCATENATE('PROGRAM-DERS'!M109," (",'PROGRAM-Öğretim Üyesi'!M105,") - ",'PROGRAM-SINIF'!M105))</f>
        <v/>
      </c>
      <c r="N105" s="351" t="str">
        <f>IF(ISBLANK('PROGRAM-DERS'!N109),"",CONCATENATE('PROGRAM-DERS'!N109," (",'PROGRAM-Öğretim Üyesi'!N105,") - ",'PROGRAM-SINIF'!N105))</f>
        <v/>
      </c>
      <c r="O105" s="351" t="str">
        <f>IF(ISBLANK('PROGRAM-DERS'!O109),"",CONCATENATE('PROGRAM-DERS'!O109," (",'PROGRAM-Öğretim Üyesi'!O105,") - ",'PROGRAM-SINIF'!O105))</f>
        <v/>
      </c>
      <c r="P105" s="351" t="str">
        <f>IF(ISBLANK('PROGRAM-DERS'!P109),"",CONCATENATE('PROGRAM-DERS'!P109," (",'PROGRAM-Öğretim Üyesi'!P105,") - ",'PROGRAM-SINIF'!P105))</f>
        <v/>
      </c>
      <c r="Q105" s="351" t="str">
        <f>IF(ISBLANK('PROGRAM-DERS'!Q109),"",CONCATENATE('PROGRAM-DERS'!Q109," (",'PROGRAM-Öğretim Üyesi'!Q105,") - ",'PROGRAM-SINIF'!Q105))</f>
        <v/>
      </c>
      <c r="R105" s="351" t="str">
        <f>IF(ISBLANK('PROGRAM-DERS'!S109),"",CONCATENATE('PROGRAM-DERS'!S109," (",'PROGRAM-Öğretim Üyesi'!R105,") - ",'PROGRAM-SINIF'!R105))</f>
        <v/>
      </c>
      <c r="S105" s="351" t="str">
        <f>IF(ISBLANK('PROGRAM-DERS'!T109),"",CONCATENATE('PROGRAM-DERS'!T109," (",'PROGRAM-Öğretim Üyesi'!S105,") - ",'PROGRAM-SINIF'!S105))</f>
        <v/>
      </c>
      <c r="T105" s="351" t="str">
        <f>IF(ISBLANK('PROGRAM-DERS'!U109),"",CONCATENATE('PROGRAM-DERS'!U109," (",'PROGRAM-Öğretim Üyesi'!T105,") - ",'PROGRAM-SINIF'!T105))</f>
        <v/>
      </c>
      <c r="U105" s="163">
        <f>21-ROUNDUP(IFERROR(FIND("nline",#REF!),0)/100,0)-ROUNDUP(IFERROR(FIND("nline",#REF!),0)/100,0)-ROUNDUP(IFERROR(FIND("nline",#REF!),0)/100,0)-ROUNDUP(IFERROR(FIND("nline",#REF!),0)/100,0)-ROUNDUP(IFERROR(FIND("uzmanlık",Q105),0)/100,0)-COUNTBLANK(C105:R105)-COUNTIF(C105:R105,"Türk Dili")-COUNTIF(C105:R105,"Atatürk İlk. Ve İnk. Tar.")-COUNTIF(C105:R105,"Staj 1")-COUNTIF(C105:R105,"Staj 2")-COUNTIF(C105:R105,"Bilg. Müh. Tasarımı")-COUNTIF(C105:R105,"Fizik I - Lab")</f>
        <v>5</v>
      </c>
    </row>
    <row r="106" spans="1:21" x14ac:dyDescent="0.25">
      <c r="A106" s="807"/>
      <c r="B106" s="102">
        <v>0.375</v>
      </c>
      <c r="C106" s="351" t="str">
        <f>IF(ISBLANK('PROGRAM-DERS'!C110),"",CONCATENATE('PROGRAM-DERS'!C110," (",'PROGRAM-Öğretim Üyesi'!C106,") - ",'PROGRAM-SINIF'!C106))</f>
        <v/>
      </c>
      <c r="D106" s="351" t="str">
        <f>IF(ISBLANK('PROGRAM-DERS'!D110),"",CONCATENATE('PROGRAM-DERS'!D110," (",'PROGRAM-Öğretim Üyesi'!D106,") - ",'PROGRAM-SINIF'!D106))</f>
        <v/>
      </c>
      <c r="E106" s="351" t="str">
        <f>IF(ISBLANK('PROGRAM-DERS'!E110),"",CONCATENATE('PROGRAM-DERS'!E110," (",'PROGRAM-Öğretim Üyesi'!E106,") - ",'PROGRAM-SINIF'!E106))</f>
        <v/>
      </c>
      <c r="F106" s="351" t="str">
        <f>IF(ISBLANK('PROGRAM-DERS'!F110),"",CONCATENATE('PROGRAM-DERS'!F110," (",'PROGRAM-Öğretim Üyesi'!F106,") - ",'PROGRAM-SINIF'!F106))</f>
        <v/>
      </c>
      <c r="G106" s="351" t="str">
        <f>IF(ISBLANK('PROGRAM-DERS'!G110),"",CONCATENATE('PROGRAM-DERS'!G110," (",'PROGRAM-Öğretim Üyesi'!G106,") - ",'PROGRAM-SINIF'!G106))</f>
        <v/>
      </c>
      <c r="H106" s="351" t="str">
        <f>IF(ISBLANK('PROGRAM-DERS'!H110),"",CONCATENATE('PROGRAM-DERS'!H110," (",'PROGRAM-Öğretim Üyesi'!H106,") - ",'PROGRAM-SINIF'!H106))</f>
        <v/>
      </c>
      <c r="I106" s="351" t="str">
        <f>IF(ISBLANK('PROGRAM-DERS'!I110),"",CONCATENATE('PROGRAM-DERS'!I110," (",'PROGRAM-Öğretim Üyesi'!I106,") - ",'PROGRAM-SINIF'!I106))</f>
        <v/>
      </c>
      <c r="J106" s="351" t="str">
        <f>IF(ISBLANK('PROGRAM-DERS'!J110),"",CONCATENATE('PROGRAM-DERS'!J110," (",'PROGRAM-Öğretim Üyesi'!J106,") - ",'PROGRAM-SINIF'!J106))</f>
        <v/>
      </c>
      <c r="K106" s="351" t="str">
        <f>IF(ISBLANK('PROGRAM-DERS'!K110),"",CONCATENATE('PROGRAM-DERS'!K110," (",'PROGRAM-Öğretim Üyesi'!K106,") - ",'PROGRAM-SINIF'!K106))</f>
        <v/>
      </c>
      <c r="L106" s="351" t="str">
        <f>IF(ISBLANK('PROGRAM-DERS'!L110),"",CONCATENATE('PROGRAM-DERS'!L110," (",'PROGRAM-Öğretim Üyesi'!L106,") - ",'PROGRAM-SINIF'!L106))</f>
        <v/>
      </c>
      <c r="M106" s="351" t="str">
        <f>IF(ISBLANK('PROGRAM-DERS'!M110),"",CONCATENATE('PROGRAM-DERS'!M110," (",'PROGRAM-Öğretim Üyesi'!M106,") - ",'PROGRAM-SINIF'!M106))</f>
        <v/>
      </c>
      <c r="N106" s="351" t="str">
        <f>IF(ISBLANK('PROGRAM-DERS'!N110),"",CONCATENATE('PROGRAM-DERS'!N110," (",'PROGRAM-Öğretim Üyesi'!N106,") - ",'PROGRAM-SINIF'!N106))</f>
        <v/>
      </c>
      <c r="O106" s="351" t="str">
        <f>IF(ISBLANK('PROGRAM-DERS'!O110),"",CONCATENATE('PROGRAM-DERS'!O110," (",'PROGRAM-Öğretim Üyesi'!O106,") - ",'PROGRAM-SINIF'!O106))</f>
        <v/>
      </c>
      <c r="P106" s="351" t="str">
        <f>IF(ISBLANK('PROGRAM-DERS'!P110),"",CONCATENATE('PROGRAM-DERS'!P110," (",'PROGRAM-Öğretim Üyesi'!P106,") - ",'PROGRAM-SINIF'!P106))</f>
        <v/>
      </c>
      <c r="Q106" s="351" t="str">
        <f>IF(ISBLANK('PROGRAM-DERS'!Q110),"",CONCATENATE('PROGRAM-DERS'!Q110," (",'PROGRAM-Öğretim Üyesi'!Q106,") - ",'PROGRAM-SINIF'!Q106))</f>
        <v/>
      </c>
      <c r="R106" s="351" t="str">
        <f>IF(ISBLANK('PROGRAM-DERS'!S110),"",CONCATENATE('PROGRAM-DERS'!S110," (",'PROGRAM-Öğretim Üyesi'!R106,") - ",'PROGRAM-SINIF'!R106))</f>
        <v/>
      </c>
      <c r="S106" s="351" t="str">
        <f>IF(ISBLANK('PROGRAM-DERS'!T110),"",CONCATENATE('PROGRAM-DERS'!T110," (",'PROGRAM-Öğretim Üyesi'!S106,") - ",'PROGRAM-SINIF'!S106))</f>
        <v/>
      </c>
      <c r="T106" s="351" t="str">
        <f>IF(ISBLANK('PROGRAM-DERS'!U110),"",CONCATENATE('PROGRAM-DERS'!U110," (",'PROGRAM-Öğretim Üyesi'!T106,") - ",'PROGRAM-SINIF'!T106))</f>
        <v/>
      </c>
      <c r="U106" s="163">
        <f>21-ROUNDUP(IFERROR(FIND("nline",#REF!),0)/100,0)-ROUNDUP(IFERROR(FIND("nline",#REF!),0)/100,0)-ROUNDUP(IFERROR(FIND("nline",#REF!),0)/100,0)-ROUNDUP(IFERROR(FIND("nline",#REF!),0)/100,0)-ROUNDUP(IFERROR(FIND("uzmanlık",Q106),0)/100,0)-COUNTBLANK(C106:R106)-COUNTIF(C106:R106,"Türk Dili")-COUNTIF(C106:R106,"Atatürk İlk. Ve İnk. Tar.")-COUNTIF(C106:R106,"Staj 1")-COUNTIF(C106:R106,"Staj 2")-COUNTIF(C106:R106,"Bilg. Müh. Tasarımı")-COUNTIF(C106:R106,"Fizik I - Lab")</f>
        <v>5</v>
      </c>
    </row>
    <row r="107" spans="1:21" x14ac:dyDescent="0.25">
      <c r="A107" s="807"/>
      <c r="B107" s="102">
        <v>0.41666666666666702</v>
      </c>
      <c r="C107" s="351" t="str">
        <f>IF(ISBLANK('PROGRAM-DERS'!C111),"",CONCATENATE('PROGRAM-DERS'!C111," (",'PROGRAM-Öğretim Üyesi'!C107,") - ",'PROGRAM-SINIF'!C107))</f>
        <v/>
      </c>
      <c r="D107" s="351" t="str">
        <f>IF(ISBLANK('PROGRAM-DERS'!D111),"",CONCATENATE('PROGRAM-DERS'!D111," (",'PROGRAM-Öğretim Üyesi'!D107,") - ",'PROGRAM-SINIF'!D107))</f>
        <v/>
      </c>
      <c r="E107" s="351" t="str">
        <f>IF(ISBLANK('PROGRAM-DERS'!E111),"",CONCATENATE('PROGRAM-DERS'!E111," (",'PROGRAM-Öğretim Üyesi'!E107,") - ",'PROGRAM-SINIF'!E107))</f>
        <v/>
      </c>
      <c r="F107" s="351" t="str">
        <f>IF(ISBLANK('PROGRAM-DERS'!F111),"",CONCATENATE('PROGRAM-DERS'!F111," (",'PROGRAM-Öğretim Üyesi'!F107,") - ",'PROGRAM-SINIF'!F107))</f>
        <v/>
      </c>
      <c r="G107" s="351" t="str">
        <f>IF(ISBLANK('PROGRAM-DERS'!G111),"",CONCATENATE('PROGRAM-DERS'!G111," (",'PROGRAM-Öğretim Üyesi'!G107,") - ",'PROGRAM-SINIF'!G107))</f>
        <v/>
      </c>
      <c r="H107" s="351" t="str">
        <f>IF(ISBLANK('PROGRAM-DERS'!H111),"",CONCATENATE('PROGRAM-DERS'!H111," (",'PROGRAM-Öğretim Üyesi'!H107,") - ",'PROGRAM-SINIF'!H107))</f>
        <v/>
      </c>
      <c r="I107" s="351" t="str">
        <f>IF(ISBLANK('PROGRAM-DERS'!I111),"",CONCATENATE('PROGRAM-DERS'!I111," (",'PROGRAM-Öğretim Üyesi'!I107,") - ",'PROGRAM-SINIF'!I107))</f>
        <v/>
      </c>
      <c r="J107" s="351" t="str">
        <f>IF(ISBLANK('PROGRAM-DERS'!J111),"",CONCATENATE('PROGRAM-DERS'!J111," (",'PROGRAM-Öğretim Üyesi'!J107,") - ",'PROGRAM-SINIF'!J107))</f>
        <v/>
      </c>
      <c r="K107" s="351" t="str">
        <f>IF(ISBLANK('PROGRAM-DERS'!K111),"",CONCATENATE('PROGRAM-DERS'!K111," (",'PROGRAM-Öğretim Üyesi'!K107,") - ",'PROGRAM-SINIF'!K107))</f>
        <v/>
      </c>
      <c r="L107" s="351" t="str">
        <f>IF(ISBLANK('PROGRAM-DERS'!L111),"",CONCATENATE('PROGRAM-DERS'!L111," (",'PROGRAM-Öğretim Üyesi'!L107,") - ",'PROGRAM-SINIF'!L107))</f>
        <v/>
      </c>
      <c r="M107" s="351" t="str">
        <f>IF(ISBLANK('PROGRAM-DERS'!M111),"",CONCATENATE('PROGRAM-DERS'!M111," (",'PROGRAM-Öğretim Üyesi'!M107,") - ",'PROGRAM-SINIF'!M107))</f>
        <v/>
      </c>
      <c r="N107" s="351" t="str">
        <f>IF(ISBLANK('PROGRAM-DERS'!N111),"",CONCATENATE('PROGRAM-DERS'!N111," (",'PROGRAM-Öğretim Üyesi'!N107,") - ",'PROGRAM-SINIF'!N107))</f>
        <v/>
      </c>
      <c r="O107" s="351" t="str">
        <f>IF(ISBLANK('PROGRAM-DERS'!O111),"",CONCATENATE('PROGRAM-DERS'!O111," (",'PROGRAM-Öğretim Üyesi'!O107,") - ",'PROGRAM-SINIF'!O107))</f>
        <v/>
      </c>
      <c r="P107" s="351" t="str">
        <f>IF(ISBLANK('PROGRAM-DERS'!P111),"",CONCATENATE('PROGRAM-DERS'!P111," (",'PROGRAM-Öğretim Üyesi'!P107,") - ",'PROGRAM-SINIF'!P107))</f>
        <v/>
      </c>
      <c r="Q107" s="351" t="str">
        <f>IF(ISBLANK('PROGRAM-DERS'!Q111),"",CONCATENATE('PROGRAM-DERS'!Q111," (",'PROGRAM-Öğretim Üyesi'!Q107,") - ",'PROGRAM-SINIF'!Q107))</f>
        <v/>
      </c>
      <c r="R107" s="351" t="str">
        <f>IF(ISBLANK('PROGRAM-DERS'!S111),"",CONCATENATE('PROGRAM-DERS'!S111," (",'PROGRAM-Öğretim Üyesi'!R107,") - ",'PROGRAM-SINIF'!R107))</f>
        <v/>
      </c>
      <c r="S107" s="351" t="str">
        <f>IF(ISBLANK('PROGRAM-DERS'!T111),"",CONCATENATE('PROGRAM-DERS'!T111," (",'PROGRAM-Öğretim Üyesi'!S107,") - ",'PROGRAM-SINIF'!S107))</f>
        <v/>
      </c>
      <c r="T107" s="351" t="str">
        <f>IF(ISBLANK('PROGRAM-DERS'!U111),"",CONCATENATE('PROGRAM-DERS'!U111," (",'PROGRAM-Öğretim Üyesi'!T107,") - ",'PROGRAM-SINIF'!T107))</f>
        <v/>
      </c>
      <c r="U107" s="163">
        <f>21-ROUNDUP(IFERROR(FIND("nline",#REF!),0)/100,0)-ROUNDUP(IFERROR(FIND("nline",#REF!),0)/100,0)-ROUNDUP(IFERROR(FIND("nline",#REF!),0)/100,0)-ROUNDUP(IFERROR(FIND("nline",#REF!),0)/100,0)-ROUNDUP(IFERROR(FIND("uzmanlık",Q107),0)/100,0)-COUNTBLANK(C107:R107)-COUNTIF(C107:R107,"Türk Dili")-COUNTIF(C107:R107,"Atatürk İlk. Ve İnk. Tar.")-COUNTIF(C107:R107,"Staj 1")-COUNTIF(C107:R107,"Staj 2")-COUNTIF(C107:R107,"Bilg. Müh. Tasarımı")-COUNTIF(C107:R107,"Fizik I - Lab")</f>
        <v>5</v>
      </c>
    </row>
    <row r="108" spans="1:21" x14ac:dyDescent="0.25">
      <c r="A108" s="807"/>
      <c r="B108" s="102">
        <v>0.45833333333333398</v>
      </c>
      <c r="C108" s="351" t="str">
        <f>IF(ISBLANK('PROGRAM-DERS'!C112),"",CONCATENATE('PROGRAM-DERS'!C112," (",'PROGRAM-Öğretim Üyesi'!C108,") - ",'PROGRAM-SINIF'!C108))</f>
        <v/>
      </c>
      <c r="D108" s="351" t="str">
        <f>IF(ISBLANK('PROGRAM-DERS'!D112),"",CONCATENATE('PROGRAM-DERS'!D112," (",'PROGRAM-Öğretim Üyesi'!D108,") - ",'PROGRAM-SINIF'!D108))</f>
        <v/>
      </c>
      <c r="E108" s="351" t="str">
        <f>IF(ISBLANK('PROGRAM-DERS'!E112),"",CONCATENATE('PROGRAM-DERS'!E112," (",'PROGRAM-Öğretim Üyesi'!E108,") - ",'PROGRAM-SINIF'!E108))</f>
        <v/>
      </c>
      <c r="F108" s="351" t="str">
        <f>IF(ISBLANK('PROGRAM-DERS'!F112),"",CONCATENATE('PROGRAM-DERS'!F112," (",'PROGRAM-Öğretim Üyesi'!F108,") - ",'PROGRAM-SINIF'!F108))</f>
        <v/>
      </c>
      <c r="G108" s="351" t="str">
        <f>IF(ISBLANK('PROGRAM-DERS'!G112),"",CONCATENATE('PROGRAM-DERS'!G112," (",'PROGRAM-Öğretim Üyesi'!G108,") - ",'PROGRAM-SINIF'!G108))</f>
        <v/>
      </c>
      <c r="H108" s="351" t="str">
        <f>IF(ISBLANK('PROGRAM-DERS'!H112),"",CONCATENATE('PROGRAM-DERS'!H112," (",'PROGRAM-Öğretim Üyesi'!H108,") - ",'PROGRAM-SINIF'!H108))</f>
        <v/>
      </c>
      <c r="I108" s="351" t="str">
        <f>IF(ISBLANK('PROGRAM-DERS'!I112),"",CONCATENATE('PROGRAM-DERS'!I112," (",'PROGRAM-Öğretim Üyesi'!I108,") - ",'PROGRAM-SINIF'!I108))</f>
        <v/>
      </c>
      <c r="J108" s="351" t="str">
        <f>IF(ISBLANK('PROGRAM-DERS'!J112),"",CONCATENATE('PROGRAM-DERS'!J112," (",'PROGRAM-Öğretim Üyesi'!J108,") - ",'PROGRAM-SINIF'!J108))</f>
        <v/>
      </c>
      <c r="K108" s="351" t="str">
        <f>IF(ISBLANK('PROGRAM-DERS'!K112),"",CONCATENATE('PROGRAM-DERS'!K112," (",'PROGRAM-Öğretim Üyesi'!K108,") - ",'PROGRAM-SINIF'!K108))</f>
        <v/>
      </c>
      <c r="L108" s="351" t="str">
        <f>IF(ISBLANK('PROGRAM-DERS'!L112),"",CONCATENATE('PROGRAM-DERS'!L112," (",'PROGRAM-Öğretim Üyesi'!L108,") - ",'PROGRAM-SINIF'!L108))</f>
        <v/>
      </c>
      <c r="M108" s="351" t="str">
        <f>IF(ISBLANK('PROGRAM-DERS'!M112),"",CONCATENATE('PROGRAM-DERS'!M112," (",'PROGRAM-Öğretim Üyesi'!M108,") - ",'PROGRAM-SINIF'!M108))</f>
        <v/>
      </c>
      <c r="N108" s="351" t="str">
        <f>IF(ISBLANK('PROGRAM-DERS'!N112),"",CONCATENATE('PROGRAM-DERS'!N112," (",'PROGRAM-Öğretim Üyesi'!N108,") - ",'PROGRAM-SINIF'!N108))</f>
        <v/>
      </c>
      <c r="O108" s="351" t="str">
        <f>IF(ISBLANK('PROGRAM-DERS'!O112),"",CONCATENATE('PROGRAM-DERS'!O112," (",'PROGRAM-Öğretim Üyesi'!O108,") - ",'PROGRAM-SINIF'!O108))</f>
        <v/>
      </c>
      <c r="P108" s="351" t="str">
        <f>IF(ISBLANK('PROGRAM-DERS'!P112),"",CONCATENATE('PROGRAM-DERS'!P112," (",'PROGRAM-Öğretim Üyesi'!P108,") - ",'PROGRAM-SINIF'!P108))</f>
        <v/>
      </c>
      <c r="Q108" s="351" t="str">
        <f>IF(ISBLANK('PROGRAM-DERS'!Q112),"",CONCATENATE('PROGRAM-DERS'!Q112," (",'PROGRAM-Öğretim Üyesi'!Q108,") - ",'PROGRAM-SINIF'!Q108))</f>
        <v/>
      </c>
      <c r="R108" s="351" t="str">
        <f>IF(ISBLANK('PROGRAM-DERS'!S112),"",CONCATENATE('PROGRAM-DERS'!S112," (",'PROGRAM-Öğretim Üyesi'!R108,") - ",'PROGRAM-SINIF'!R108))</f>
        <v/>
      </c>
      <c r="S108" s="351" t="str">
        <f>IF(ISBLANK('PROGRAM-DERS'!T112),"",CONCATENATE('PROGRAM-DERS'!T112," (",'PROGRAM-Öğretim Üyesi'!S108,") - ",'PROGRAM-SINIF'!S108))</f>
        <v/>
      </c>
      <c r="T108" s="351" t="str">
        <f>IF(ISBLANK('PROGRAM-DERS'!U112),"",CONCATENATE('PROGRAM-DERS'!U112," (",'PROGRAM-Öğretim Üyesi'!T108,") - ",'PROGRAM-SINIF'!T108))</f>
        <v/>
      </c>
      <c r="U108" s="163">
        <f>21-ROUNDUP(IFERROR(FIND("nline",#REF!),0)/100,0)-ROUNDUP(IFERROR(FIND("nline",#REF!),0)/100,0)-ROUNDUP(IFERROR(FIND("nline",#REF!),0)/100,0)-ROUNDUP(IFERROR(FIND("nline",#REF!),0)/100,0)-ROUNDUP(IFERROR(FIND("uzmanlık",Q108),0)/100,0)-COUNTBLANK(C108:R108)-COUNTIF(C108:R108,"Türk Dili")-COUNTIF(C108:R108,"Atatürk İlk. Ve İnk. Tar.")-COUNTIF(C108:R108,"Staj 1")-COUNTIF(C108:R108,"Staj 2")-COUNTIF(C108:R108,"Bilg. Müh. Tasarımı")-COUNTIF(C108:R108,"Fizik I - Lab")</f>
        <v>5</v>
      </c>
    </row>
    <row r="109" spans="1:21" x14ac:dyDescent="0.25">
      <c r="A109" s="807"/>
      <c r="B109" s="102">
        <v>0.5</v>
      </c>
      <c r="C109" s="351" t="str">
        <f>IF(ISBLANK('PROGRAM-DERS'!C113),"",CONCATENATE('PROGRAM-DERS'!C113," (",'PROGRAM-Öğretim Üyesi'!C109,") - ",'PROGRAM-SINIF'!C109))</f>
        <v/>
      </c>
      <c r="D109" s="351" t="str">
        <f>IF(ISBLANK('PROGRAM-DERS'!D113),"",CONCATENATE('PROGRAM-DERS'!D113," (",'PROGRAM-Öğretim Üyesi'!D109,") - ",'PROGRAM-SINIF'!D109))</f>
        <v/>
      </c>
      <c r="E109" s="351" t="str">
        <f>IF(ISBLANK('PROGRAM-DERS'!E113),"",CONCATENATE('PROGRAM-DERS'!E113," (",'PROGRAM-Öğretim Üyesi'!E109,") - ",'PROGRAM-SINIF'!E109))</f>
        <v/>
      </c>
      <c r="F109" s="351" t="str">
        <f>IF(ISBLANK('PROGRAM-DERS'!F113),"",CONCATENATE('PROGRAM-DERS'!F113," (",'PROGRAM-Öğretim Üyesi'!F109,") - ",'PROGRAM-SINIF'!F109))</f>
        <v/>
      </c>
      <c r="G109" s="351" t="str">
        <f>IF(ISBLANK('PROGRAM-DERS'!G113),"",CONCATENATE('PROGRAM-DERS'!G113," (",'PROGRAM-Öğretim Üyesi'!G109,") - ",'PROGRAM-SINIF'!G109))</f>
        <v/>
      </c>
      <c r="H109" s="351" t="str">
        <f>IF(ISBLANK('PROGRAM-DERS'!H113),"",CONCATENATE('PROGRAM-DERS'!H113," (",'PROGRAM-Öğretim Üyesi'!H109,") - ",'PROGRAM-SINIF'!H109))</f>
        <v/>
      </c>
      <c r="I109" s="351" t="str">
        <f>IF(ISBLANK('PROGRAM-DERS'!I113),"",CONCATENATE('PROGRAM-DERS'!I113," (",'PROGRAM-Öğretim Üyesi'!I109,") - ",'PROGRAM-SINIF'!I109))</f>
        <v/>
      </c>
      <c r="J109" s="351" t="str">
        <f>IF(ISBLANK('PROGRAM-DERS'!J113),"",CONCATENATE('PROGRAM-DERS'!J113," (",'PROGRAM-Öğretim Üyesi'!J109,") - ",'PROGRAM-SINIF'!J109))</f>
        <v/>
      </c>
      <c r="K109" s="351" t="str">
        <f>IF(ISBLANK('PROGRAM-DERS'!K113),"",CONCATENATE('PROGRAM-DERS'!K113," (",'PROGRAM-Öğretim Üyesi'!K109,") - ",'PROGRAM-SINIF'!K109))</f>
        <v/>
      </c>
      <c r="L109" s="351" t="str">
        <f>IF(ISBLANK('PROGRAM-DERS'!L113),"",CONCATENATE('PROGRAM-DERS'!L113," (",'PROGRAM-Öğretim Üyesi'!L109,") - ",'PROGRAM-SINIF'!L109))</f>
        <v/>
      </c>
      <c r="M109" s="351" t="str">
        <f>IF(ISBLANK('PROGRAM-DERS'!M113),"",CONCATENATE('PROGRAM-DERS'!M113," (",'PROGRAM-Öğretim Üyesi'!M109,") - ",'PROGRAM-SINIF'!M109))</f>
        <v/>
      </c>
      <c r="N109" s="351" t="str">
        <f>IF(ISBLANK('PROGRAM-DERS'!N113),"",CONCATENATE('PROGRAM-DERS'!N113," (",'PROGRAM-Öğretim Üyesi'!N109,") - ",'PROGRAM-SINIF'!N109))</f>
        <v/>
      </c>
      <c r="O109" s="351" t="str">
        <f>IF(ISBLANK('PROGRAM-DERS'!O113),"",CONCATENATE('PROGRAM-DERS'!O113," (",'PROGRAM-Öğretim Üyesi'!O109,") - ",'PROGRAM-SINIF'!O109))</f>
        <v/>
      </c>
      <c r="P109" s="351" t="str">
        <f>IF(ISBLANK('PROGRAM-DERS'!P113),"",CONCATENATE('PROGRAM-DERS'!P113," (",'PROGRAM-Öğretim Üyesi'!P109,") - ",'PROGRAM-SINIF'!P109))</f>
        <v/>
      </c>
      <c r="Q109" s="351" t="str">
        <f>IF(ISBLANK('PROGRAM-DERS'!Q113),"",CONCATENATE('PROGRAM-DERS'!Q113," (",'PROGRAM-Öğretim Üyesi'!Q109,") - ",'PROGRAM-SINIF'!Q109))</f>
        <v/>
      </c>
      <c r="R109" s="351" t="str">
        <f>IF(ISBLANK('PROGRAM-DERS'!S113),"",CONCATENATE('PROGRAM-DERS'!S113," (",'PROGRAM-Öğretim Üyesi'!R109,") - ",'PROGRAM-SINIF'!R109))</f>
        <v/>
      </c>
      <c r="S109" s="351" t="str">
        <f>IF(ISBLANK('PROGRAM-DERS'!T113),"",CONCATENATE('PROGRAM-DERS'!T113," (",'PROGRAM-Öğretim Üyesi'!S109,") - ",'PROGRAM-SINIF'!S109))</f>
        <v/>
      </c>
      <c r="T109" s="351" t="str">
        <f>IF(ISBLANK('PROGRAM-DERS'!U113),"",CONCATENATE('PROGRAM-DERS'!U113," (",'PROGRAM-Öğretim Üyesi'!T109,") - ",'PROGRAM-SINIF'!T109))</f>
        <v/>
      </c>
      <c r="U109" s="163">
        <f>21-ROUNDUP(IFERROR(FIND("nline",#REF!),0)/100,0)-ROUNDUP(IFERROR(FIND("nline",#REF!),0)/100,0)-ROUNDUP(IFERROR(FIND("nline",#REF!),0)/100,0)-ROUNDUP(IFERROR(FIND("nline",#REF!),0)/100,0)-ROUNDUP(IFERROR(FIND("uzmanlık",Q109),0)/100,0)-COUNTBLANK(C109:R109)-COUNTIF(C109:R109,"Türk Dili")-COUNTIF(C109:R109,"Atatürk İlk. Ve İnk. Tar.")-COUNTIF(C109:R109,"Staj 1")-COUNTIF(C109:R109,"Staj 2")-COUNTIF(C109:R109,"Bilg. Müh. Tasarımı")-COUNTIF(C109:R109,"Fizik I - Lab")</f>
        <v>5</v>
      </c>
    </row>
    <row r="110" spans="1:21" x14ac:dyDescent="0.25">
      <c r="A110" s="807"/>
      <c r="B110" s="102">
        <v>0.54166666666666696</v>
      </c>
      <c r="C110" s="351" t="str">
        <f>IF(ISBLANK('PROGRAM-DERS'!C114),"",CONCATENATE('PROGRAM-DERS'!C114," (",'PROGRAM-Öğretim Üyesi'!C110,") - ",'PROGRAM-SINIF'!C110))</f>
        <v/>
      </c>
      <c r="D110" s="351" t="str">
        <f>IF(ISBLANK('PROGRAM-DERS'!D114),"",CONCATENATE('PROGRAM-DERS'!D114," (",'PROGRAM-Öğretim Üyesi'!D110,") - ",'PROGRAM-SINIF'!D110))</f>
        <v/>
      </c>
      <c r="E110" s="351" t="str">
        <f>IF(ISBLANK('PROGRAM-DERS'!E114),"",CONCATENATE('PROGRAM-DERS'!E114," (",'PROGRAM-Öğretim Üyesi'!E110,") - ",'PROGRAM-SINIF'!E110))</f>
        <v/>
      </c>
      <c r="F110" s="351" t="str">
        <f>IF(ISBLANK('PROGRAM-DERS'!F114),"",CONCATENATE('PROGRAM-DERS'!F114," (",'PROGRAM-Öğretim Üyesi'!F110,") - ",'PROGRAM-SINIF'!F110))</f>
        <v/>
      </c>
      <c r="G110" s="351" t="str">
        <f>IF(ISBLANK('PROGRAM-DERS'!G114),"",CONCATENATE('PROGRAM-DERS'!G114," (",'PROGRAM-Öğretim Üyesi'!G110,") - ",'PROGRAM-SINIF'!G110))</f>
        <v/>
      </c>
      <c r="H110" s="351" t="str">
        <f>IF(ISBLANK('PROGRAM-DERS'!H114),"",CONCATENATE('PROGRAM-DERS'!H114," (",'PROGRAM-Öğretim Üyesi'!H110,") - ",'PROGRAM-SINIF'!H110))</f>
        <v/>
      </c>
      <c r="I110" s="351" t="str">
        <f>IF(ISBLANK('PROGRAM-DERS'!I114),"",CONCATENATE('PROGRAM-DERS'!I114," (",'PROGRAM-Öğretim Üyesi'!I110,") - ",'PROGRAM-SINIF'!I110))</f>
        <v/>
      </c>
      <c r="J110" s="351" t="str">
        <f>IF(ISBLANK('PROGRAM-DERS'!J114),"",CONCATENATE('PROGRAM-DERS'!J114," (",'PROGRAM-Öğretim Üyesi'!J110,") - ",'PROGRAM-SINIF'!J110))</f>
        <v/>
      </c>
      <c r="K110" s="351" t="str">
        <f>IF(ISBLANK('PROGRAM-DERS'!K114),"",CONCATENATE('PROGRAM-DERS'!K114," (",'PROGRAM-Öğretim Üyesi'!K110,") - ",'PROGRAM-SINIF'!K110))</f>
        <v/>
      </c>
      <c r="L110" s="351" t="str">
        <f>IF(ISBLANK('PROGRAM-DERS'!L114),"",CONCATENATE('PROGRAM-DERS'!L114," (",'PROGRAM-Öğretim Üyesi'!L110,") - ",'PROGRAM-SINIF'!L110))</f>
        <v/>
      </c>
      <c r="M110" s="351" t="str">
        <f>IF(ISBLANK('PROGRAM-DERS'!M114),"",CONCATENATE('PROGRAM-DERS'!M114," (",'PROGRAM-Öğretim Üyesi'!M110,") - ",'PROGRAM-SINIF'!M110))</f>
        <v/>
      </c>
      <c r="N110" s="351" t="str">
        <f>IF(ISBLANK('PROGRAM-DERS'!N114),"",CONCATENATE('PROGRAM-DERS'!N114," (",'PROGRAM-Öğretim Üyesi'!N110,") - ",'PROGRAM-SINIF'!N110))</f>
        <v/>
      </c>
      <c r="O110" s="351" t="str">
        <f>IF(ISBLANK('PROGRAM-DERS'!O114),"",CONCATENATE('PROGRAM-DERS'!O114," (",'PROGRAM-Öğretim Üyesi'!O110,") - ",'PROGRAM-SINIF'!O110))</f>
        <v/>
      </c>
      <c r="P110" s="351" t="str">
        <f>IF(ISBLANK('PROGRAM-DERS'!P114),"",CONCATENATE('PROGRAM-DERS'!P114," (",'PROGRAM-Öğretim Üyesi'!P110,") - ",'PROGRAM-SINIF'!P110))</f>
        <v/>
      </c>
      <c r="Q110" s="351" t="str">
        <f>IF(ISBLANK('PROGRAM-DERS'!Q114),"",CONCATENATE('PROGRAM-DERS'!Q114," (",'PROGRAM-Öğretim Üyesi'!Q110,") - ",'PROGRAM-SINIF'!Q110))</f>
        <v/>
      </c>
      <c r="R110" s="351" t="str">
        <f>IF(ISBLANK('PROGRAM-DERS'!S114),"",CONCATENATE('PROGRAM-DERS'!S114," (",'PROGRAM-Öğretim Üyesi'!R110,") - ",'PROGRAM-SINIF'!R110))</f>
        <v/>
      </c>
      <c r="S110" s="351" t="str">
        <f>IF(ISBLANK('PROGRAM-DERS'!T114),"",CONCATENATE('PROGRAM-DERS'!T114," (",'PROGRAM-Öğretim Üyesi'!S110,") - ",'PROGRAM-SINIF'!S110))</f>
        <v/>
      </c>
      <c r="T110" s="351" t="str">
        <f>IF(ISBLANK('PROGRAM-DERS'!U114),"",CONCATENATE('PROGRAM-DERS'!U114," (",'PROGRAM-Öğretim Üyesi'!T110,") - ",'PROGRAM-SINIF'!T110))</f>
        <v/>
      </c>
      <c r="U110" s="163">
        <f>21-ROUNDUP(IFERROR(FIND("nline",#REF!),0)/100,0)-ROUNDUP(IFERROR(FIND("nline",#REF!),0)/100,0)-ROUNDUP(IFERROR(FIND("nline",#REF!),0)/100,0)-ROUNDUP(IFERROR(FIND("nline",#REF!),0)/100,0)-ROUNDUP(IFERROR(FIND("uzmanlık",Q110),0)/100,0)-COUNTBLANK(C110:R110)-COUNTIF(C110:R110,"Türk Dili")-COUNTIF(C110:R110,"Atatürk İlk. Ve İnk. Tar.")-COUNTIF(C110:R110,"Staj 1")-COUNTIF(C110:R110,"Staj 2")-COUNTIF(C110:R110,"Bilg. Müh. Tasarımı")-COUNTIF(C110:R110,"Fizik I - Lab")</f>
        <v>5</v>
      </c>
    </row>
    <row r="111" spans="1:21" x14ac:dyDescent="0.25">
      <c r="A111" s="807"/>
      <c r="B111" s="102">
        <v>0.58333333333333304</v>
      </c>
      <c r="C111" s="351" t="str">
        <f>IF(ISBLANK('PROGRAM-DERS'!C115),"",CONCATENATE('PROGRAM-DERS'!C115," (",'PROGRAM-Öğretim Üyesi'!C111,") - ",'PROGRAM-SINIF'!C111))</f>
        <v/>
      </c>
      <c r="D111" s="351" t="str">
        <f>IF(ISBLANK('PROGRAM-DERS'!D115),"",CONCATENATE('PROGRAM-DERS'!D115," (",'PROGRAM-Öğretim Üyesi'!D111,") - ",'PROGRAM-SINIF'!D111))</f>
        <v/>
      </c>
      <c r="E111" s="351" t="str">
        <f>IF(ISBLANK('PROGRAM-DERS'!E115),"",CONCATENATE('PROGRAM-DERS'!E115," (",'PROGRAM-Öğretim Üyesi'!E111,") - ",'PROGRAM-SINIF'!E111))</f>
        <v/>
      </c>
      <c r="F111" s="351" t="str">
        <f>IF(ISBLANK('PROGRAM-DERS'!F115),"",CONCATENATE('PROGRAM-DERS'!F115," (",'PROGRAM-Öğretim Üyesi'!F111,") - ",'PROGRAM-SINIF'!F111))</f>
        <v/>
      </c>
      <c r="G111" s="351" t="str">
        <f>IF(ISBLANK('PROGRAM-DERS'!G115),"",CONCATENATE('PROGRAM-DERS'!G115," (",'PROGRAM-Öğretim Üyesi'!G111,") - ",'PROGRAM-SINIF'!G111))</f>
        <v/>
      </c>
      <c r="H111" s="351" t="str">
        <f>IF(ISBLANK('PROGRAM-DERS'!H115),"",CONCATENATE('PROGRAM-DERS'!H115," (",'PROGRAM-Öğretim Üyesi'!H111,") - ",'PROGRAM-SINIF'!H111))</f>
        <v/>
      </c>
      <c r="I111" s="351" t="str">
        <f>IF(ISBLANK('PROGRAM-DERS'!I115),"",CONCATENATE('PROGRAM-DERS'!I115," (",'PROGRAM-Öğretim Üyesi'!I111,") - ",'PROGRAM-SINIF'!I111))</f>
        <v/>
      </c>
      <c r="J111" s="351" t="str">
        <f>IF(ISBLANK('PROGRAM-DERS'!J115),"",CONCATENATE('PROGRAM-DERS'!J115," (",'PROGRAM-Öğretim Üyesi'!J111,") - ",'PROGRAM-SINIF'!J111))</f>
        <v/>
      </c>
      <c r="K111" s="351" t="str">
        <f>IF(ISBLANK('PROGRAM-DERS'!K115),"",CONCATENATE('PROGRAM-DERS'!K115," (",'PROGRAM-Öğretim Üyesi'!K111,") - ",'PROGRAM-SINIF'!K111))</f>
        <v/>
      </c>
      <c r="L111" s="351" t="str">
        <f>IF(ISBLANK('PROGRAM-DERS'!L115),"",CONCATENATE('PROGRAM-DERS'!L115," (",'PROGRAM-Öğretim Üyesi'!L111,") - ",'PROGRAM-SINIF'!L111))</f>
        <v/>
      </c>
      <c r="M111" s="351" t="str">
        <f>IF(ISBLANK('PROGRAM-DERS'!M115),"",CONCATENATE('PROGRAM-DERS'!M115," (",'PROGRAM-Öğretim Üyesi'!M111,") - ",'PROGRAM-SINIF'!M111))</f>
        <v/>
      </c>
      <c r="N111" s="351" t="str">
        <f>IF(ISBLANK('PROGRAM-DERS'!N115),"",CONCATENATE('PROGRAM-DERS'!N115," (",'PROGRAM-Öğretim Üyesi'!N111,") - ",'PROGRAM-SINIF'!N111))</f>
        <v/>
      </c>
      <c r="O111" s="351" t="str">
        <f>IF(ISBLANK('PROGRAM-DERS'!O115),"",CONCATENATE('PROGRAM-DERS'!O115," (",'PROGRAM-Öğretim Üyesi'!O111,") - ",'PROGRAM-SINIF'!O111))</f>
        <v/>
      </c>
      <c r="P111" s="351" t="str">
        <f>IF(ISBLANK('PROGRAM-DERS'!P115),"",CONCATENATE('PROGRAM-DERS'!P115," (",'PROGRAM-Öğretim Üyesi'!P111,") - ",'PROGRAM-SINIF'!P111))</f>
        <v/>
      </c>
      <c r="Q111" s="351" t="str">
        <f>IF(ISBLANK('PROGRAM-DERS'!Q115),"",CONCATENATE('PROGRAM-DERS'!Q115," (",'PROGRAM-Öğretim Üyesi'!Q111,") - ",'PROGRAM-SINIF'!Q111))</f>
        <v/>
      </c>
      <c r="R111" s="351" t="str">
        <f>IF(ISBLANK('PROGRAM-DERS'!S115),"",CONCATENATE('PROGRAM-DERS'!S115," (",'PROGRAM-Öğretim Üyesi'!R111,") - ",'PROGRAM-SINIF'!R111))</f>
        <v/>
      </c>
      <c r="S111" s="351" t="str">
        <f>IF(ISBLANK('PROGRAM-DERS'!T115),"",CONCATENATE('PROGRAM-DERS'!T115," (",'PROGRAM-Öğretim Üyesi'!S111,") - ",'PROGRAM-SINIF'!S111))</f>
        <v/>
      </c>
      <c r="T111" s="351" t="str">
        <f>IF(ISBLANK('PROGRAM-DERS'!U115),"",CONCATENATE('PROGRAM-DERS'!U115," (",'PROGRAM-Öğretim Üyesi'!T111,") - ",'PROGRAM-SINIF'!T111))</f>
        <v/>
      </c>
      <c r="U111" s="163">
        <f>21-ROUNDUP(IFERROR(FIND("nline",#REF!),0)/100,0)-ROUNDUP(IFERROR(FIND("nline",#REF!),0)/100,0)-ROUNDUP(IFERROR(FIND("nline",#REF!),0)/100,0)-ROUNDUP(IFERROR(FIND("nline",#REF!),0)/100,0)-ROUNDUP(IFERROR(FIND("uzmanlık",Q111),0)/100,0)-COUNTBLANK(C111:R111)-COUNTIF(C111:R111,"Türk Dili")-COUNTIF(C111:R111,"Atatürk İlk. Ve İnk. Tar.")-COUNTIF(C111:R111,"Staj 1")-COUNTIF(C111:R111,"Staj 2")-COUNTIF(C111:R111,"Bilg. Müh. Tasarımı")-COUNTIF(C111:R111,"Fizik I - Lab")</f>
        <v>5</v>
      </c>
    </row>
    <row r="112" spans="1:21" x14ac:dyDescent="0.25">
      <c r="A112" s="807"/>
      <c r="B112" s="102">
        <v>0.625</v>
      </c>
      <c r="C112" s="351" t="str">
        <f>IF(ISBLANK('PROGRAM-DERS'!C116),"",CONCATENATE('PROGRAM-DERS'!C116," (",'PROGRAM-Öğretim Üyesi'!C112,") - ",'PROGRAM-SINIF'!C112))</f>
        <v/>
      </c>
      <c r="D112" s="351" t="str">
        <f>IF(ISBLANK('PROGRAM-DERS'!D116),"",CONCATENATE('PROGRAM-DERS'!D116," (",'PROGRAM-Öğretim Üyesi'!D112,") - ",'PROGRAM-SINIF'!D112))</f>
        <v/>
      </c>
      <c r="E112" s="351" t="str">
        <f>IF(ISBLANK('PROGRAM-DERS'!E116),"",CONCATENATE('PROGRAM-DERS'!E116," (",'PROGRAM-Öğretim Üyesi'!E112,") - ",'PROGRAM-SINIF'!E112))</f>
        <v/>
      </c>
      <c r="F112" s="351" t="str">
        <f>IF(ISBLANK('PROGRAM-DERS'!F116),"",CONCATENATE('PROGRAM-DERS'!F116," (",'PROGRAM-Öğretim Üyesi'!F112,") - ",'PROGRAM-SINIF'!F112))</f>
        <v/>
      </c>
      <c r="G112" s="351" t="str">
        <f>IF(ISBLANK('PROGRAM-DERS'!G116),"",CONCATENATE('PROGRAM-DERS'!G116," (",'PROGRAM-Öğretim Üyesi'!G112,") - ",'PROGRAM-SINIF'!G112))</f>
        <v/>
      </c>
      <c r="H112" s="351" t="str">
        <f>IF(ISBLANK('PROGRAM-DERS'!H116),"",CONCATENATE('PROGRAM-DERS'!H116," (",'PROGRAM-Öğretim Üyesi'!H112,") - ",'PROGRAM-SINIF'!H112))</f>
        <v/>
      </c>
      <c r="I112" s="351" t="str">
        <f>IF(ISBLANK('PROGRAM-DERS'!I116),"",CONCATENATE('PROGRAM-DERS'!I116," (",'PROGRAM-Öğretim Üyesi'!I112,") - ",'PROGRAM-SINIF'!I112))</f>
        <v/>
      </c>
      <c r="J112" s="351" t="str">
        <f>IF(ISBLANK('PROGRAM-DERS'!J116),"",CONCATENATE('PROGRAM-DERS'!J116," (",'PROGRAM-Öğretim Üyesi'!J112,") - ",'PROGRAM-SINIF'!J112))</f>
        <v/>
      </c>
      <c r="K112" s="351" t="str">
        <f>IF(ISBLANK('PROGRAM-DERS'!K116),"",CONCATENATE('PROGRAM-DERS'!K116," (",'PROGRAM-Öğretim Üyesi'!K112,") - ",'PROGRAM-SINIF'!K112))</f>
        <v/>
      </c>
      <c r="L112" s="351" t="str">
        <f>IF(ISBLANK('PROGRAM-DERS'!L116),"",CONCATENATE('PROGRAM-DERS'!L116," (",'PROGRAM-Öğretim Üyesi'!L112,") - ",'PROGRAM-SINIF'!L112))</f>
        <v/>
      </c>
      <c r="M112" s="351" t="str">
        <f>IF(ISBLANK('PROGRAM-DERS'!M116),"",CONCATENATE('PROGRAM-DERS'!M116," (",'PROGRAM-Öğretim Üyesi'!M112,") - ",'PROGRAM-SINIF'!M112))</f>
        <v/>
      </c>
      <c r="N112" s="351" t="str">
        <f>IF(ISBLANK('PROGRAM-DERS'!N116),"",CONCATENATE('PROGRAM-DERS'!N116," (",'PROGRAM-Öğretim Üyesi'!N112,") - ",'PROGRAM-SINIF'!N112))</f>
        <v/>
      </c>
      <c r="O112" s="351" t="str">
        <f>IF(ISBLANK('PROGRAM-DERS'!O116),"",CONCATENATE('PROGRAM-DERS'!O116," (",'PROGRAM-Öğretim Üyesi'!O112,") - ",'PROGRAM-SINIF'!O112))</f>
        <v/>
      </c>
      <c r="P112" s="351" t="str">
        <f>IF(ISBLANK('PROGRAM-DERS'!P116),"",CONCATENATE('PROGRAM-DERS'!P116," (",'PROGRAM-Öğretim Üyesi'!P112,") - ",'PROGRAM-SINIF'!P112))</f>
        <v/>
      </c>
      <c r="Q112" s="351" t="str">
        <f>IF(ISBLANK('PROGRAM-DERS'!Q116),"",CONCATENATE('PROGRAM-DERS'!Q116," (",'PROGRAM-Öğretim Üyesi'!Q112,") - ",'PROGRAM-SINIF'!Q112))</f>
        <v/>
      </c>
      <c r="R112" s="351" t="str">
        <f>IF(ISBLANK('PROGRAM-DERS'!S116),"",CONCATENATE('PROGRAM-DERS'!S116," (",'PROGRAM-Öğretim Üyesi'!R112,") - ",'PROGRAM-SINIF'!R112))</f>
        <v/>
      </c>
      <c r="S112" s="351" t="str">
        <f>IF(ISBLANK('PROGRAM-DERS'!T116),"",CONCATENATE('PROGRAM-DERS'!T116," (",'PROGRAM-Öğretim Üyesi'!S112,") - ",'PROGRAM-SINIF'!S112))</f>
        <v/>
      </c>
      <c r="T112" s="351" t="str">
        <f>IF(ISBLANK('PROGRAM-DERS'!U116),"",CONCATENATE('PROGRAM-DERS'!U116," (",'PROGRAM-Öğretim Üyesi'!T112,") - ",'PROGRAM-SINIF'!T112))</f>
        <v/>
      </c>
      <c r="U112" s="163">
        <f>21-ROUNDUP(IFERROR(FIND("nline",#REF!),0)/100,0)-ROUNDUP(IFERROR(FIND("nline",#REF!),0)/100,0)-ROUNDUP(IFERROR(FIND("nline",#REF!),0)/100,0)-ROUNDUP(IFERROR(FIND("nline",#REF!),0)/100,0)-ROUNDUP(IFERROR(FIND("uzmanlık",Q112),0)/100,0)-COUNTBLANK(C112:R112)-COUNTIF(C112:R112,"Türk Dili")-COUNTIF(C112:R112,"Atatürk İlk. Ve İnk. Tar.")-COUNTIF(C112:R112,"Staj 1")-COUNTIF(C112:R112,"Staj 2")-COUNTIF(C112:R112,"Bilg. Müh. Tasarımı")-COUNTIF(C112:R112,"Fizik I - Lab")</f>
        <v>5</v>
      </c>
    </row>
    <row r="113" spans="1:21" x14ac:dyDescent="0.25">
      <c r="A113" s="807"/>
      <c r="B113" s="102">
        <v>0.66666666666666696</v>
      </c>
      <c r="C113" s="351" t="str">
        <f>IF(ISBLANK('PROGRAM-DERS'!C117),"",CONCATENATE('PROGRAM-DERS'!C117," (",'PROGRAM-Öğretim Üyesi'!C113,") - ",'PROGRAM-SINIF'!C113))</f>
        <v/>
      </c>
      <c r="D113" s="351" t="str">
        <f>IF(ISBLANK('PROGRAM-DERS'!D117),"",CONCATENATE('PROGRAM-DERS'!D117," (",'PROGRAM-Öğretim Üyesi'!D113,") - ",'PROGRAM-SINIF'!D113))</f>
        <v/>
      </c>
      <c r="E113" s="351" t="str">
        <f>IF(ISBLANK('PROGRAM-DERS'!E117),"",CONCATENATE('PROGRAM-DERS'!E117," (",'PROGRAM-Öğretim Üyesi'!E113,") - ",'PROGRAM-SINIF'!E113))</f>
        <v/>
      </c>
      <c r="F113" s="351" t="str">
        <f>IF(ISBLANK('PROGRAM-DERS'!F117),"",CONCATENATE('PROGRAM-DERS'!F117," (",'PROGRAM-Öğretim Üyesi'!F113,") - ",'PROGRAM-SINIF'!F113))</f>
        <v/>
      </c>
      <c r="G113" s="351" t="str">
        <f>IF(ISBLANK('PROGRAM-DERS'!G117),"",CONCATENATE('PROGRAM-DERS'!G117," (",'PROGRAM-Öğretim Üyesi'!G113,") - ",'PROGRAM-SINIF'!G113))</f>
        <v/>
      </c>
      <c r="H113" s="351" t="str">
        <f>IF(ISBLANK('PROGRAM-DERS'!H117),"",CONCATENATE('PROGRAM-DERS'!H117," (",'PROGRAM-Öğretim Üyesi'!H113,") - ",'PROGRAM-SINIF'!H113))</f>
        <v/>
      </c>
      <c r="I113" s="351" t="str">
        <f>IF(ISBLANK('PROGRAM-DERS'!I117),"",CONCATENATE('PROGRAM-DERS'!I117," (",'PROGRAM-Öğretim Üyesi'!I113,") - ",'PROGRAM-SINIF'!I113))</f>
        <v/>
      </c>
      <c r="J113" s="351" t="str">
        <f>IF(ISBLANK('PROGRAM-DERS'!J117),"",CONCATENATE('PROGRAM-DERS'!J117," (",'PROGRAM-Öğretim Üyesi'!J113,") - ",'PROGRAM-SINIF'!J113))</f>
        <v/>
      </c>
      <c r="K113" s="351" t="str">
        <f>IF(ISBLANK('PROGRAM-DERS'!K117),"",CONCATENATE('PROGRAM-DERS'!K117," (",'PROGRAM-Öğretim Üyesi'!K113,") - ",'PROGRAM-SINIF'!K113))</f>
        <v/>
      </c>
      <c r="L113" s="351" t="str">
        <f>IF(ISBLANK('PROGRAM-DERS'!L117),"",CONCATENATE('PROGRAM-DERS'!L117," (",'PROGRAM-Öğretim Üyesi'!L113,") - ",'PROGRAM-SINIF'!L113))</f>
        <v/>
      </c>
      <c r="M113" s="351" t="str">
        <f>IF(ISBLANK('PROGRAM-DERS'!M117),"",CONCATENATE('PROGRAM-DERS'!M117," (",'PROGRAM-Öğretim Üyesi'!M113,") - ",'PROGRAM-SINIF'!M113))</f>
        <v/>
      </c>
      <c r="N113" s="351" t="str">
        <f>IF(ISBLANK('PROGRAM-DERS'!N117),"",CONCATENATE('PROGRAM-DERS'!N117," (",'PROGRAM-Öğretim Üyesi'!N113,") - ",'PROGRAM-SINIF'!N113))</f>
        <v/>
      </c>
      <c r="O113" s="351" t="str">
        <f>IF(ISBLANK('PROGRAM-DERS'!O117),"",CONCATENATE('PROGRAM-DERS'!O117," (",'PROGRAM-Öğretim Üyesi'!O113,") - ",'PROGRAM-SINIF'!O113))</f>
        <v/>
      </c>
      <c r="P113" s="351" t="str">
        <f>IF(ISBLANK('PROGRAM-DERS'!P117),"",CONCATENATE('PROGRAM-DERS'!P117," (",'PROGRAM-Öğretim Üyesi'!P113,") - ",'PROGRAM-SINIF'!P113))</f>
        <v/>
      </c>
      <c r="Q113" s="351" t="str">
        <f>IF(ISBLANK('PROGRAM-DERS'!Q117),"",CONCATENATE('PROGRAM-DERS'!Q117," (",'PROGRAM-Öğretim Üyesi'!Q113,") - ",'PROGRAM-SINIF'!Q113))</f>
        <v/>
      </c>
      <c r="R113" s="351" t="str">
        <f>IF(ISBLANK('PROGRAM-DERS'!S117),"",CONCATENATE('PROGRAM-DERS'!S117," (",'PROGRAM-Öğretim Üyesi'!R113,") - ",'PROGRAM-SINIF'!R113))</f>
        <v/>
      </c>
      <c r="S113" s="351" t="str">
        <f>IF(ISBLANK('PROGRAM-DERS'!T117),"",CONCATENATE('PROGRAM-DERS'!T117," (",'PROGRAM-Öğretim Üyesi'!S113,") - ",'PROGRAM-SINIF'!S113))</f>
        <v/>
      </c>
      <c r="T113" s="351" t="str">
        <f>IF(ISBLANK('PROGRAM-DERS'!U117),"",CONCATENATE('PROGRAM-DERS'!U117," (",'PROGRAM-Öğretim Üyesi'!T113,") - ",'PROGRAM-SINIF'!T113))</f>
        <v/>
      </c>
      <c r="U113" s="163">
        <f>21-ROUNDUP(IFERROR(FIND("nline",#REF!),0)/100,0)-ROUNDUP(IFERROR(FIND("nline",#REF!),0)/100,0)-ROUNDUP(IFERROR(FIND("nline",#REF!),0)/100,0)-ROUNDUP(IFERROR(FIND("nline",#REF!),0)/100,0)-ROUNDUP(IFERROR(FIND("uzmanlık",Q113),0)/100,0)-COUNTBLANK(C113:R113)-COUNTIF(C113:R113,"Türk Dili")-COUNTIF(C113:R113,"Atatürk İlk. Ve İnk. Tar.")-COUNTIF(C113:R113,"Staj 1")-COUNTIF(C113:R113,"Staj 2")-COUNTIF(C113:R113,"Bilg. Müh. Tasarımı")-COUNTIF(C113:R113,"Fizik I - Lab")</f>
        <v>5</v>
      </c>
    </row>
    <row r="114" spans="1:21" x14ac:dyDescent="0.25">
      <c r="A114" s="807"/>
      <c r="B114" s="102">
        <v>0.70833333333333304</v>
      </c>
      <c r="C114" s="351" t="str">
        <f>IF(ISBLANK('PROGRAM-DERS'!C118),"",CONCATENATE('PROGRAM-DERS'!C118," (",'PROGRAM-Öğretim Üyesi'!C114,") - ",'PROGRAM-SINIF'!C114))</f>
        <v/>
      </c>
      <c r="D114" s="351" t="str">
        <f>IF(ISBLANK('PROGRAM-DERS'!D118),"",CONCATENATE('PROGRAM-DERS'!D118," (",'PROGRAM-Öğretim Üyesi'!D114,") - ",'PROGRAM-SINIF'!D114))</f>
        <v/>
      </c>
      <c r="E114" s="351" t="str">
        <f>IF(ISBLANK('PROGRAM-DERS'!E118),"",CONCATENATE('PROGRAM-DERS'!E118," (",'PROGRAM-Öğretim Üyesi'!E114,") - ",'PROGRAM-SINIF'!E114))</f>
        <v/>
      </c>
      <c r="F114" s="351" t="str">
        <f>IF(ISBLANK('PROGRAM-DERS'!F118),"",CONCATENATE('PROGRAM-DERS'!F118," (",'PROGRAM-Öğretim Üyesi'!F114,") - ",'PROGRAM-SINIF'!F114))</f>
        <v/>
      </c>
      <c r="G114" s="351" t="str">
        <f>IF(ISBLANK('PROGRAM-DERS'!G118),"",CONCATENATE('PROGRAM-DERS'!G118," (",'PROGRAM-Öğretim Üyesi'!G114,") - ",'PROGRAM-SINIF'!G114))</f>
        <v/>
      </c>
      <c r="H114" s="351" t="str">
        <f>IF(ISBLANK('PROGRAM-DERS'!H118),"",CONCATENATE('PROGRAM-DERS'!H118," (",'PROGRAM-Öğretim Üyesi'!H114,") - ",'PROGRAM-SINIF'!H114))</f>
        <v/>
      </c>
      <c r="I114" s="351" t="str">
        <f>IF(ISBLANK('PROGRAM-DERS'!I118),"",CONCATENATE('PROGRAM-DERS'!I118," (",'PROGRAM-Öğretim Üyesi'!I114,") - ",'PROGRAM-SINIF'!I114))</f>
        <v/>
      </c>
      <c r="J114" s="351" t="str">
        <f>IF(ISBLANK('PROGRAM-DERS'!J118),"",CONCATENATE('PROGRAM-DERS'!J118," (",'PROGRAM-Öğretim Üyesi'!J114,") - ",'PROGRAM-SINIF'!J114))</f>
        <v/>
      </c>
      <c r="K114" s="351" t="str">
        <f>IF(ISBLANK('PROGRAM-DERS'!K118),"",CONCATENATE('PROGRAM-DERS'!K118," (",'PROGRAM-Öğretim Üyesi'!K114,") - ",'PROGRAM-SINIF'!K114))</f>
        <v/>
      </c>
      <c r="L114" s="351" t="str">
        <f>IF(ISBLANK('PROGRAM-DERS'!L118),"",CONCATENATE('PROGRAM-DERS'!L118," (",'PROGRAM-Öğretim Üyesi'!L114,") - ",'PROGRAM-SINIF'!L114))</f>
        <v/>
      </c>
      <c r="M114" s="351" t="str">
        <f>IF(ISBLANK('PROGRAM-DERS'!M118),"",CONCATENATE('PROGRAM-DERS'!M118," (",'PROGRAM-Öğretim Üyesi'!M114,") - ",'PROGRAM-SINIF'!M114))</f>
        <v/>
      </c>
      <c r="N114" s="351" t="str">
        <f>IF(ISBLANK('PROGRAM-DERS'!N118),"",CONCATENATE('PROGRAM-DERS'!N118," (",'PROGRAM-Öğretim Üyesi'!N114,") - ",'PROGRAM-SINIF'!N114))</f>
        <v/>
      </c>
      <c r="O114" s="351" t="str">
        <f>IF(ISBLANK('PROGRAM-DERS'!O118),"",CONCATENATE('PROGRAM-DERS'!O118," (",'PROGRAM-Öğretim Üyesi'!O114,") - ",'PROGRAM-SINIF'!O114))</f>
        <v/>
      </c>
      <c r="P114" s="351" t="str">
        <f>IF(ISBLANK('PROGRAM-DERS'!P118),"",CONCATENATE('PROGRAM-DERS'!P118," (",'PROGRAM-Öğretim Üyesi'!P114,") - ",'PROGRAM-SINIF'!P114))</f>
        <v/>
      </c>
      <c r="Q114" s="351" t="str">
        <f>IF(ISBLANK('PROGRAM-DERS'!Q118),"",CONCATENATE('PROGRAM-DERS'!Q118," (",'PROGRAM-Öğretim Üyesi'!Q114,") - ",'PROGRAM-SINIF'!Q114))</f>
        <v/>
      </c>
      <c r="R114" s="351" t="str">
        <f>IF(ISBLANK('PROGRAM-DERS'!S118),"",CONCATENATE('PROGRAM-DERS'!S118," (",'PROGRAM-Öğretim Üyesi'!R114,") - ",'PROGRAM-SINIF'!R114))</f>
        <v/>
      </c>
      <c r="S114" s="351" t="str">
        <f>IF(ISBLANK('PROGRAM-DERS'!T118),"",CONCATENATE('PROGRAM-DERS'!T118," (",'PROGRAM-Öğretim Üyesi'!S114,") - ",'PROGRAM-SINIF'!S114))</f>
        <v/>
      </c>
      <c r="T114" s="351" t="str">
        <f>IF(ISBLANK('PROGRAM-DERS'!U118),"",CONCATENATE('PROGRAM-DERS'!U118," (",'PROGRAM-Öğretim Üyesi'!T114,") - ",'PROGRAM-SINIF'!T114))</f>
        <v/>
      </c>
      <c r="U114" s="163">
        <f>21-ROUNDUP(IFERROR(FIND("nline",#REF!),0)/100,0)-ROUNDUP(IFERROR(FIND("nline",#REF!),0)/100,0)-ROUNDUP(IFERROR(FIND("nline",#REF!),0)/100,0)-ROUNDUP(IFERROR(FIND("nline",#REF!),0)/100,0)-ROUNDUP(IFERROR(FIND("uzmanlık",Q114),0)/100,0)-COUNTBLANK(C114:R114)-COUNTIF(C114:R114,"Türk Dili")-COUNTIF(C114:R114,"Atatürk İlk. Ve İnk. Tar.")-COUNTIF(C114:R114,"Staj 1")-COUNTIF(C114:R114,"Staj 2")-COUNTIF(C114:R114,"Bilg. Müh. Tasarımı")-COUNTIF(C114:R114,"Fizik I - Lab")</f>
        <v>5</v>
      </c>
    </row>
    <row r="115" spans="1:21" x14ac:dyDescent="0.25">
      <c r="A115" s="807"/>
      <c r="B115" s="102">
        <v>0.75</v>
      </c>
      <c r="C115" s="351" t="str">
        <f>IF(ISBLANK('PROGRAM-DERS'!C119),"",CONCATENATE('PROGRAM-DERS'!C119," (",'PROGRAM-Öğretim Üyesi'!C115,") - ",'PROGRAM-SINIF'!C115))</f>
        <v/>
      </c>
      <c r="D115" s="351" t="str">
        <f>IF(ISBLANK('PROGRAM-DERS'!D119),"",CONCATENATE('PROGRAM-DERS'!D119," (",'PROGRAM-Öğretim Üyesi'!D115,") - ",'PROGRAM-SINIF'!D115))</f>
        <v/>
      </c>
      <c r="E115" s="351" t="str">
        <f>IF(ISBLANK('PROGRAM-DERS'!E119),"",CONCATENATE('PROGRAM-DERS'!E119," (",'PROGRAM-Öğretim Üyesi'!E115,") - ",'PROGRAM-SINIF'!E115))</f>
        <v/>
      </c>
      <c r="F115" s="351" t="str">
        <f>IF(ISBLANK('PROGRAM-DERS'!F119),"",CONCATENATE('PROGRAM-DERS'!F119," (",'PROGRAM-Öğretim Üyesi'!F115,") - ",'PROGRAM-SINIF'!F115))</f>
        <v/>
      </c>
      <c r="G115" s="351" t="str">
        <f>IF(ISBLANK('PROGRAM-DERS'!G119),"",CONCATENATE('PROGRAM-DERS'!G119," (",'PROGRAM-Öğretim Üyesi'!G115,") - ",'PROGRAM-SINIF'!G115))</f>
        <v/>
      </c>
      <c r="H115" s="351" t="str">
        <f>IF(ISBLANK('PROGRAM-DERS'!H119),"",CONCATENATE('PROGRAM-DERS'!H119," (",'PROGRAM-Öğretim Üyesi'!H115,") - ",'PROGRAM-SINIF'!H115))</f>
        <v/>
      </c>
      <c r="I115" s="351" t="str">
        <f>IF(ISBLANK('PROGRAM-DERS'!I119),"",CONCATENATE('PROGRAM-DERS'!I119," (",'PROGRAM-Öğretim Üyesi'!I115,") - ",'PROGRAM-SINIF'!I115))</f>
        <v/>
      </c>
      <c r="J115" s="351" t="str">
        <f>IF(ISBLANK('PROGRAM-DERS'!J119),"",CONCATENATE('PROGRAM-DERS'!J119," (",'PROGRAM-Öğretim Üyesi'!J115,") - ",'PROGRAM-SINIF'!J115))</f>
        <v/>
      </c>
      <c r="K115" s="351" t="str">
        <f>IF(ISBLANK('PROGRAM-DERS'!K119),"",CONCATENATE('PROGRAM-DERS'!K119," (",'PROGRAM-Öğretim Üyesi'!K115,") - ",'PROGRAM-SINIF'!K115))</f>
        <v/>
      </c>
      <c r="L115" s="351" t="str">
        <f>IF(ISBLANK('PROGRAM-DERS'!L119),"",CONCATENATE('PROGRAM-DERS'!L119," (",'PROGRAM-Öğretim Üyesi'!L115,") - ",'PROGRAM-SINIF'!L115))</f>
        <v/>
      </c>
      <c r="M115" s="351" t="str">
        <f>IF(ISBLANK('PROGRAM-DERS'!M119),"",CONCATENATE('PROGRAM-DERS'!M119," (",'PROGRAM-Öğretim Üyesi'!M115,") - ",'PROGRAM-SINIF'!M115))</f>
        <v/>
      </c>
      <c r="N115" s="351" t="str">
        <f>IF(ISBLANK('PROGRAM-DERS'!N119),"",CONCATENATE('PROGRAM-DERS'!N119," (",'PROGRAM-Öğretim Üyesi'!N115,") - ",'PROGRAM-SINIF'!N115))</f>
        <v/>
      </c>
      <c r="O115" s="351" t="str">
        <f>IF(ISBLANK('PROGRAM-DERS'!O119),"",CONCATENATE('PROGRAM-DERS'!O119," (",'PROGRAM-Öğretim Üyesi'!O115,") - ",'PROGRAM-SINIF'!O115))</f>
        <v/>
      </c>
      <c r="P115" s="351" t="str">
        <f>IF(ISBLANK('PROGRAM-DERS'!P119),"",CONCATENATE('PROGRAM-DERS'!P119," (",'PROGRAM-Öğretim Üyesi'!P115,") - ",'PROGRAM-SINIF'!P115))</f>
        <v/>
      </c>
      <c r="Q115" s="351" t="str">
        <f>IF(ISBLANK('PROGRAM-DERS'!Q119),"",CONCATENATE('PROGRAM-DERS'!Q119," (",'PROGRAM-Öğretim Üyesi'!Q115,") - ",'PROGRAM-SINIF'!Q115))</f>
        <v/>
      </c>
      <c r="R115" s="351" t="str">
        <f>IF(ISBLANK('PROGRAM-DERS'!S119),"",CONCATENATE('PROGRAM-DERS'!S119," (",'PROGRAM-Öğretim Üyesi'!R115,") - ",'PROGRAM-SINIF'!R115))</f>
        <v/>
      </c>
      <c r="S115" s="351" t="str">
        <f>IF(ISBLANK('PROGRAM-DERS'!T119),"",CONCATENATE('PROGRAM-DERS'!T119," (",'PROGRAM-Öğretim Üyesi'!S115,") - ",'PROGRAM-SINIF'!S115))</f>
        <v/>
      </c>
      <c r="T115" s="351" t="str">
        <f>IF(ISBLANK('PROGRAM-DERS'!U119),"",CONCATENATE('PROGRAM-DERS'!U119," (",'PROGRAM-Öğretim Üyesi'!T115,") - ",'PROGRAM-SINIF'!T115))</f>
        <v/>
      </c>
      <c r="U115" s="163">
        <f>21-ROUNDUP(IFERROR(FIND("nline",#REF!),0)/100,0)-ROUNDUP(IFERROR(FIND("nline",#REF!),0)/100,0)-ROUNDUP(IFERROR(FIND("nline",#REF!),0)/100,0)-ROUNDUP(IFERROR(FIND("nline",#REF!),0)/100,0)-ROUNDUP(IFERROR(FIND("uzmanlık",Q115),0)/100,0)-COUNTBLANK(C115:R115)-COUNTIF(C115:R115,"Türk Dili")-COUNTIF(C115:R115,"Atatürk İlk. Ve İnk. Tar.")-COUNTIF(C115:R115,"Staj 1")-COUNTIF(C115:R115,"Staj 2")-COUNTIF(C115:R115,"Bilg. Müh. Tasarımı")-COUNTIF(C115:R115,"Fizik I - Lab")</f>
        <v>5</v>
      </c>
    </row>
    <row r="116" spans="1:21" x14ac:dyDescent="0.25">
      <c r="A116" s="807"/>
      <c r="B116" s="102">
        <v>0.79166666666666696</v>
      </c>
      <c r="C116" s="351" t="str">
        <f>IF(ISBLANK('PROGRAM-DERS'!C120),"",CONCATENATE('PROGRAM-DERS'!C120," (",'PROGRAM-Öğretim Üyesi'!C116,") - ",'PROGRAM-SINIF'!C116))</f>
        <v/>
      </c>
      <c r="D116" s="351" t="str">
        <f>IF(ISBLANK('PROGRAM-DERS'!D120),"",CONCATENATE('PROGRAM-DERS'!D120," (",'PROGRAM-Öğretim Üyesi'!D116,") - ",'PROGRAM-SINIF'!D116))</f>
        <v/>
      </c>
      <c r="E116" s="351" t="str">
        <f>IF(ISBLANK('PROGRAM-DERS'!E120),"",CONCATENATE('PROGRAM-DERS'!E120," (",'PROGRAM-Öğretim Üyesi'!E116,") - ",'PROGRAM-SINIF'!E116))</f>
        <v/>
      </c>
      <c r="F116" s="351" t="str">
        <f>IF(ISBLANK('PROGRAM-DERS'!F120),"",CONCATENATE('PROGRAM-DERS'!F120," (",'PROGRAM-Öğretim Üyesi'!F116,") - ",'PROGRAM-SINIF'!F116))</f>
        <v/>
      </c>
      <c r="G116" s="351" t="str">
        <f>IF(ISBLANK('PROGRAM-DERS'!G120),"",CONCATENATE('PROGRAM-DERS'!G120," (",'PROGRAM-Öğretim Üyesi'!G116,") - ",'PROGRAM-SINIF'!G116))</f>
        <v/>
      </c>
      <c r="H116" s="351" t="str">
        <f>IF(ISBLANK('PROGRAM-DERS'!H120),"",CONCATENATE('PROGRAM-DERS'!H120," (",'PROGRAM-Öğretim Üyesi'!H116,") - ",'PROGRAM-SINIF'!H116))</f>
        <v/>
      </c>
      <c r="I116" s="351" t="str">
        <f>IF(ISBLANK('PROGRAM-DERS'!I120),"",CONCATENATE('PROGRAM-DERS'!I120," (",'PROGRAM-Öğretim Üyesi'!I116,") - ",'PROGRAM-SINIF'!I116))</f>
        <v/>
      </c>
      <c r="J116" s="351" t="str">
        <f>IF(ISBLANK('PROGRAM-DERS'!J120),"",CONCATENATE('PROGRAM-DERS'!J120," (",'PROGRAM-Öğretim Üyesi'!J116,") - ",'PROGRAM-SINIF'!J116))</f>
        <v/>
      </c>
      <c r="K116" s="351" t="str">
        <f>IF(ISBLANK('PROGRAM-DERS'!K120),"",CONCATENATE('PROGRAM-DERS'!K120," (",'PROGRAM-Öğretim Üyesi'!K116,") - ",'PROGRAM-SINIF'!K116))</f>
        <v/>
      </c>
      <c r="L116" s="351" t="str">
        <f>IF(ISBLANK('PROGRAM-DERS'!L120),"",CONCATENATE('PROGRAM-DERS'!L120," (",'PROGRAM-Öğretim Üyesi'!L116,") - ",'PROGRAM-SINIF'!L116))</f>
        <v/>
      </c>
      <c r="M116" s="351" t="str">
        <f>IF(ISBLANK('PROGRAM-DERS'!M120),"",CONCATENATE('PROGRAM-DERS'!M120," (",'PROGRAM-Öğretim Üyesi'!M116,") - ",'PROGRAM-SINIF'!M116))</f>
        <v/>
      </c>
      <c r="N116" s="351" t="str">
        <f>IF(ISBLANK('PROGRAM-DERS'!N120),"",CONCATENATE('PROGRAM-DERS'!N120," (",'PROGRAM-Öğretim Üyesi'!N116,") - ",'PROGRAM-SINIF'!N116))</f>
        <v/>
      </c>
      <c r="O116" s="351" t="str">
        <f>IF(ISBLANK('PROGRAM-DERS'!O120),"",CONCATENATE('PROGRAM-DERS'!O120," (",'PROGRAM-Öğretim Üyesi'!O116,") - ",'PROGRAM-SINIF'!O116))</f>
        <v/>
      </c>
      <c r="P116" s="351" t="str">
        <f>IF(ISBLANK('PROGRAM-DERS'!P120),"",CONCATENATE('PROGRAM-DERS'!P120," (",'PROGRAM-Öğretim Üyesi'!P116,") - ",'PROGRAM-SINIF'!P116))</f>
        <v/>
      </c>
      <c r="Q116" s="351" t="str">
        <f>IF(ISBLANK('PROGRAM-DERS'!Q120),"",CONCATENATE('PROGRAM-DERS'!Q120," (",'PROGRAM-Öğretim Üyesi'!Q116,") - ",'PROGRAM-SINIF'!Q116))</f>
        <v/>
      </c>
      <c r="R116" s="351" t="str">
        <f>IF(ISBLANK('PROGRAM-DERS'!S120),"",CONCATENATE('PROGRAM-DERS'!S120," (",'PROGRAM-Öğretim Üyesi'!R116,") - ",'PROGRAM-SINIF'!R116))</f>
        <v/>
      </c>
      <c r="S116" s="351" t="str">
        <f>IF(ISBLANK('PROGRAM-DERS'!T120),"",CONCATENATE('PROGRAM-DERS'!T120," (",'PROGRAM-Öğretim Üyesi'!S116,") - ",'PROGRAM-SINIF'!S116))</f>
        <v/>
      </c>
      <c r="T116" s="351" t="str">
        <f>IF(ISBLANK('PROGRAM-DERS'!U120),"",CONCATENATE('PROGRAM-DERS'!U120," (",'PROGRAM-Öğretim Üyesi'!T116,") - ",'PROGRAM-SINIF'!T116))</f>
        <v/>
      </c>
      <c r="U116" s="163">
        <f>21-ROUNDUP(IFERROR(FIND("nline",#REF!),0)/100,0)-ROUNDUP(IFERROR(FIND("nline",#REF!),0)/100,0)-ROUNDUP(IFERROR(FIND("nline",#REF!),0)/100,0)-ROUNDUP(IFERROR(FIND("nline",#REF!),0)/100,0)-ROUNDUP(IFERROR(FIND("uzmanlık",Q116),0)/100,0)-COUNTBLANK(C116:R116)-COUNTIF(C116:R116,"Türk Dili")-COUNTIF(C116:R116,"Atatürk İlk. Ve İnk. Tar.")-COUNTIF(C116:R116,"Staj 1")-COUNTIF(C116:R116,"Staj 2")-COUNTIF(C116:R116,"Bilg. Müh. Tasarımı")-COUNTIF(C116:R116,"Fizik I - Lab")</f>
        <v>5</v>
      </c>
    </row>
    <row r="117" spans="1:21" x14ac:dyDescent="0.25">
      <c r="A117" s="807"/>
      <c r="B117" s="102">
        <v>0.83333333333333304</v>
      </c>
      <c r="C117" s="351" t="str">
        <f>IF(ISBLANK('PROGRAM-DERS'!C121),"",CONCATENATE('PROGRAM-DERS'!C121," (",'PROGRAM-Öğretim Üyesi'!C117,") - ",'PROGRAM-SINIF'!C117))</f>
        <v/>
      </c>
      <c r="D117" s="351" t="str">
        <f>IF(ISBLANK('PROGRAM-DERS'!D121),"",CONCATENATE('PROGRAM-DERS'!D121," (",'PROGRAM-Öğretim Üyesi'!D117,") - ",'PROGRAM-SINIF'!D117))</f>
        <v/>
      </c>
      <c r="E117" s="351" t="str">
        <f>IF(ISBLANK('PROGRAM-DERS'!E121),"",CONCATENATE('PROGRAM-DERS'!E121," (",'PROGRAM-Öğretim Üyesi'!E117,") - ",'PROGRAM-SINIF'!E117))</f>
        <v/>
      </c>
      <c r="F117" s="351" t="str">
        <f>IF(ISBLANK('PROGRAM-DERS'!F121),"",CONCATENATE('PROGRAM-DERS'!F121," (",'PROGRAM-Öğretim Üyesi'!F117,") - ",'PROGRAM-SINIF'!F117))</f>
        <v/>
      </c>
      <c r="G117" s="351" t="str">
        <f>IF(ISBLANK('PROGRAM-DERS'!G121),"",CONCATENATE('PROGRAM-DERS'!G121," (",'PROGRAM-Öğretim Üyesi'!G117,") - ",'PROGRAM-SINIF'!G117))</f>
        <v/>
      </c>
      <c r="H117" s="351" t="str">
        <f>IF(ISBLANK('PROGRAM-DERS'!H121),"",CONCATENATE('PROGRAM-DERS'!H121," (",'PROGRAM-Öğretim Üyesi'!H117,") - ",'PROGRAM-SINIF'!H117))</f>
        <v/>
      </c>
      <c r="I117" s="351" t="str">
        <f>IF(ISBLANK('PROGRAM-DERS'!I121),"",CONCATENATE('PROGRAM-DERS'!I121," (",'PROGRAM-Öğretim Üyesi'!I117,") - ",'PROGRAM-SINIF'!I117))</f>
        <v/>
      </c>
      <c r="J117" s="351" t="str">
        <f>IF(ISBLANK('PROGRAM-DERS'!J121),"",CONCATENATE('PROGRAM-DERS'!J121," (",'PROGRAM-Öğretim Üyesi'!J117,") - ",'PROGRAM-SINIF'!J117))</f>
        <v/>
      </c>
      <c r="K117" s="351" t="str">
        <f>IF(ISBLANK('PROGRAM-DERS'!K121),"",CONCATENATE('PROGRAM-DERS'!K121," (",'PROGRAM-Öğretim Üyesi'!K117,") - ",'PROGRAM-SINIF'!K117))</f>
        <v/>
      </c>
      <c r="L117" s="351" t="str">
        <f>IF(ISBLANK('PROGRAM-DERS'!L121),"",CONCATENATE('PROGRAM-DERS'!L121," (",'PROGRAM-Öğretim Üyesi'!L117,") - ",'PROGRAM-SINIF'!L117))</f>
        <v/>
      </c>
      <c r="M117" s="351" t="str">
        <f>IF(ISBLANK('PROGRAM-DERS'!M121),"",CONCATENATE('PROGRAM-DERS'!M121," (",'PROGRAM-Öğretim Üyesi'!M117,") - ",'PROGRAM-SINIF'!M117))</f>
        <v/>
      </c>
      <c r="N117" s="351" t="str">
        <f>IF(ISBLANK('PROGRAM-DERS'!N121),"",CONCATENATE('PROGRAM-DERS'!N121," (",'PROGRAM-Öğretim Üyesi'!N117,") - ",'PROGRAM-SINIF'!N117))</f>
        <v/>
      </c>
      <c r="O117" s="351" t="str">
        <f>IF(ISBLANK('PROGRAM-DERS'!O121),"",CONCATENATE('PROGRAM-DERS'!O121," (",'PROGRAM-Öğretim Üyesi'!O117,") - ",'PROGRAM-SINIF'!O117))</f>
        <v/>
      </c>
      <c r="P117" s="351" t="str">
        <f>IF(ISBLANK('PROGRAM-DERS'!P121),"",CONCATENATE('PROGRAM-DERS'!P121," (",'PROGRAM-Öğretim Üyesi'!P117,") - ",'PROGRAM-SINIF'!P117))</f>
        <v/>
      </c>
      <c r="Q117" s="351" t="str">
        <f>IF(ISBLANK('PROGRAM-DERS'!Q121),"",CONCATENATE('PROGRAM-DERS'!Q121," (",'PROGRAM-Öğretim Üyesi'!Q117,") - ",'PROGRAM-SINIF'!Q117))</f>
        <v/>
      </c>
      <c r="R117" s="351" t="str">
        <f>IF(ISBLANK('PROGRAM-DERS'!S121),"",CONCATENATE('PROGRAM-DERS'!S121," (",'PROGRAM-Öğretim Üyesi'!R117,") - ",'PROGRAM-SINIF'!R117))</f>
        <v/>
      </c>
      <c r="S117" s="351" t="str">
        <f>IF(ISBLANK('PROGRAM-DERS'!T121),"",CONCATENATE('PROGRAM-DERS'!T121," (",'PROGRAM-Öğretim Üyesi'!S117,") - ",'PROGRAM-SINIF'!S117))</f>
        <v/>
      </c>
      <c r="T117" s="351" t="str">
        <f>IF(ISBLANK('PROGRAM-DERS'!U121),"",CONCATENATE('PROGRAM-DERS'!U121," (",'PROGRAM-Öğretim Üyesi'!T117,") - ",'PROGRAM-SINIF'!T117))</f>
        <v/>
      </c>
      <c r="U117" s="163">
        <f>21-ROUNDUP(IFERROR(FIND("nline",#REF!),0)/100,0)-ROUNDUP(IFERROR(FIND("nline",#REF!),0)/100,0)-ROUNDUP(IFERROR(FIND("nline",#REF!),0)/100,0)-ROUNDUP(IFERROR(FIND("nline",#REF!),0)/100,0)-ROUNDUP(IFERROR(FIND("uzmanlık",Q117),0)/100,0)-COUNTBLANK(C117:R117)-COUNTIF(C117:R117,"Türk Dili")-COUNTIF(C117:R117,"Atatürk İlk. Ve İnk. Tar.")-COUNTIF(C117:R117,"Staj 1")-COUNTIF(C117:R117,"Staj 2")-COUNTIF(C117:R117,"Bilg. Müh. Tasarımı")-COUNTIF(C117:R117,"Fizik I - Lab")</f>
        <v>5</v>
      </c>
    </row>
    <row r="118" spans="1:21" x14ac:dyDescent="0.25">
      <c r="A118" s="807"/>
      <c r="B118" s="102">
        <v>0.875</v>
      </c>
      <c r="C118" s="351" t="str">
        <f>IF(ISBLANK('PROGRAM-DERS'!C122),"",CONCATENATE('PROGRAM-DERS'!C122," (",'PROGRAM-Öğretim Üyesi'!C118,") - ",'PROGRAM-SINIF'!C118))</f>
        <v/>
      </c>
      <c r="D118" s="351" t="str">
        <f>IF(ISBLANK('PROGRAM-DERS'!D122),"",CONCATENATE('PROGRAM-DERS'!D122," (",'PROGRAM-Öğretim Üyesi'!D118,") - ",'PROGRAM-SINIF'!D118))</f>
        <v/>
      </c>
      <c r="E118" s="351" t="str">
        <f>IF(ISBLANK('PROGRAM-DERS'!E122),"",CONCATENATE('PROGRAM-DERS'!E122," (",'PROGRAM-Öğretim Üyesi'!E118,") - ",'PROGRAM-SINIF'!E118))</f>
        <v/>
      </c>
      <c r="F118" s="351" t="str">
        <f>IF(ISBLANK('PROGRAM-DERS'!F122),"",CONCATENATE('PROGRAM-DERS'!F122," (",'PROGRAM-Öğretim Üyesi'!F118,") - ",'PROGRAM-SINIF'!F118))</f>
        <v/>
      </c>
      <c r="G118" s="351" t="str">
        <f>IF(ISBLANK('PROGRAM-DERS'!G122),"",CONCATENATE('PROGRAM-DERS'!G122," (",'PROGRAM-Öğretim Üyesi'!G118,") - ",'PROGRAM-SINIF'!G118))</f>
        <v/>
      </c>
      <c r="H118" s="351" t="str">
        <f>IF(ISBLANK('PROGRAM-DERS'!H122),"",CONCATENATE('PROGRAM-DERS'!H122," (",'PROGRAM-Öğretim Üyesi'!H118,") - ",'PROGRAM-SINIF'!H118))</f>
        <v/>
      </c>
      <c r="I118" s="351" t="str">
        <f>IF(ISBLANK('PROGRAM-DERS'!I122),"",CONCATENATE('PROGRAM-DERS'!I122," (",'PROGRAM-Öğretim Üyesi'!I118,") - ",'PROGRAM-SINIF'!I118))</f>
        <v/>
      </c>
      <c r="J118" s="351" t="str">
        <f>IF(ISBLANK('PROGRAM-DERS'!J122),"",CONCATENATE('PROGRAM-DERS'!J122," (",'PROGRAM-Öğretim Üyesi'!J118,") - ",'PROGRAM-SINIF'!J118))</f>
        <v/>
      </c>
      <c r="K118" s="351" t="str">
        <f>IF(ISBLANK('PROGRAM-DERS'!K122),"",CONCATENATE('PROGRAM-DERS'!K122," (",'PROGRAM-Öğretim Üyesi'!K118,") - ",'PROGRAM-SINIF'!K118))</f>
        <v/>
      </c>
      <c r="L118" s="351" t="str">
        <f>IF(ISBLANK('PROGRAM-DERS'!L122),"",CONCATENATE('PROGRAM-DERS'!L122," (",'PROGRAM-Öğretim Üyesi'!L118,") - ",'PROGRAM-SINIF'!L118))</f>
        <v/>
      </c>
      <c r="M118" s="351" t="str">
        <f>IF(ISBLANK('PROGRAM-DERS'!M122),"",CONCATENATE('PROGRAM-DERS'!M122," (",'PROGRAM-Öğretim Üyesi'!M118,") - ",'PROGRAM-SINIF'!M118))</f>
        <v/>
      </c>
      <c r="N118" s="351" t="str">
        <f>IF(ISBLANK('PROGRAM-DERS'!N122),"",CONCATENATE('PROGRAM-DERS'!N122," (",'PROGRAM-Öğretim Üyesi'!N118,") - ",'PROGRAM-SINIF'!N118))</f>
        <v/>
      </c>
      <c r="O118" s="351" t="str">
        <f>IF(ISBLANK('PROGRAM-DERS'!O122),"",CONCATENATE('PROGRAM-DERS'!O122," (",'PROGRAM-Öğretim Üyesi'!O118,") - ",'PROGRAM-SINIF'!O118))</f>
        <v/>
      </c>
      <c r="P118" s="351" t="str">
        <f>IF(ISBLANK('PROGRAM-DERS'!P122),"",CONCATENATE('PROGRAM-DERS'!P122," (",'PROGRAM-Öğretim Üyesi'!P118,") - ",'PROGRAM-SINIF'!P118))</f>
        <v/>
      </c>
      <c r="Q118" s="351" t="str">
        <f>IF(ISBLANK('PROGRAM-DERS'!Q122),"",CONCATENATE('PROGRAM-DERS'!Q122," (",'PROGRAM-Öğretim Üyesi'!Q118,") - ",'PROGRAM-SINIF'!Q118))</f>
        <v/>
      </c>
      <c r="R118" s="351" t="str">
        <f>IF(ISBLANK('PROGRAM-DERS'!S122),"",CONCATENATE('PROGRAM-DERS'!S122," (",'PROGRAM-Öğretim Üyesi'!R118,") - ",'PROGRAM-SINIF'!R118))</f>
        <v/>
      </c>
      <c r="S118" s="351" t="str">
        <f>IF(ISBLANK('PROGRAM-DERS'!T122),"",CONCATENATE('PROGRAM-DERS'!T122," (",'PROGRAM-Öğretim Üyesi'!S118,") - ",'PROGRAM-SINIF'!S118))</f>
        <v/>
      </c>
      <c r="T118" s="351" t="str">
        <f>IF(ISBLANK('PROGRAM-DERS'!U122),"",CONCATENATE('PROGRAM-DERS'!U122," (",'PROGRAM-Öğretim Üyesi'!T118,") - ",'PROGRAM-SINIF'!T118))</f>
        <v/>
      </c>
      <c r="U118" s="163">
        <f>21-ROUNDUP(IFERROR(FIND("nline",#REF!),0)/100,0)-ROUNDUP(IFERROR(FIND("nline",#REF!),0)/100,0)-ROUNDUP(IFERROR(FIND("nline",#REF!),0)/100,0)-ROUNDUP(IFERROR(FIND("nline",#REF!),0)/100,0)-ROUNDUP(IFERROR(FIND("uzmanlık",Q118),0)/100,0)-COUNTBLANK(C118:R118)-COUNTIF(C118:R118,"Türk Dili")-COUNTIF(C118:R118,"Atatürk İlk. Ve İnk. Tar.")-COUNTIF(C118:R118,"Staj 1")-COUNTIF(C118:R118,"Staj 2")-COUNTIF(C118:R118,"Bilg. Müh. Tasarımı")-COUNTIF(C118:R118,"Fizik I - Lab")</f>
        <v>5</v>
      </c>
    </row>
    <row r="119" spans="1:21" x14ac:dyDescent="0.25">
      <c r="A119" s="807"/>
      <c r="B119" s="102">
        <v>0.91666666666666596</v>
      </c>
      <c r="C119" s="351" t="str">
        <f>IF(ISBLANK('PROGRAM-DERS'!C123),"",CONCATENATE('PROGRAM-DERS'!C123," (",'PROGRAM-Öğretim Üyesi'!C119,") - ",'PROGRAM-SINIF'!C119))</f>
        <v/>
      </c>
      <c r="D119" s="351" t="str">
        <f>IF(ISBLANK('PROGRAM-DERS'!D123),"",CONCATENATE('PROGRAM-DERS'!D123," (",'PROGRAM-Öğretim Üyesi'!D119,") - ",'PROGRAM-SINIF'!D119))</f>
        <v/>
      </c>
      <c r="E119" s="351" t="str">
        <f>IF(ISBLANK('PROGRAM-DERS'!E123),"",CONCATENATE('PROGRAM-DERS'!E123," (",'PROGRAM-Öğretim Üyesi'!E119,") - ",'PROGRAM-SINIF'!E119))</f>
        <v/>
      </c>
      <c r="F119" s="351" t="str">
        <f>IF(ISBLANK('PROGRAM-DERS'!F123),"",CONCATENATE('PROGRAM-DERS'!F123," (",'PROGRAM-Öğretim Üyesi'!F119,") - ",'PROGRAM-SINIF'!F119))</f>
        <v/>
      </c>
      <c r="G119" s="351" t="str">
        <f>IF(ISBLANK('PROGRAM-DERS'!G123),"",CONCATENATE('PROGRAM-DERS'!G123," (",'PROGRAM-Öğretim Üyesi'!G119,") - ",'PROGRAM-SINIF'!G119))</f>
        <v/>
      </c>
      <c r="H119" s="351" t="str">
        <f>IF(ISBLANK('PROGRAM-DERS'!H123),"",CONCATENATE('PROGRAM-DERS'!H123," (",'PROGRAM-Öğretim Üyesi'!H119,") - ",'PROGRAM-SINIF'!H119))</f>
        <v/>
      </c>
      <c r="I119" s="351" t="str">
        <f>IF(ISBLANK('PROGRAM-DERS'!I123),"",CONCATENATE('PROGRAM-DERS'!I123," (",'PROGRAM-Öğretim Üyesi'!I119,") - ",'PROGRAM-SINIF'!I119))</f>
        <v/>
      </c>
      <c r="J119" s="351" t="str">
        <f>IF(ISBLANK('PROGRAM-DERS'!J123),"",CONCATENATE('PROGRAM-DERS'!J123," (",'PROGRAM-Öğretim Üyesi'!J119,") - ",'PROGRAM-SINIF'!J119))</f>
        <v/>
      </c>
      <c r="K119" s="351" t="str">
        <f>IF(ISBLANK('PROGRAM-DERS'!K123),"",CONCATENATE('PROGRAM-DERS'!K123," (",'PROGRAM-Öğretim Üyesi'!K119,") - ",'PROGRAM-SINIF'!K119))</f>
        <v/>
      </c>
      <c r="L119" s="351" t="str">
        <f>IF(ISBLANK('PROGRAM-DERS'!L123),"",CONCATENATE('PROGRAM-DERS'!L123," (",'PROGRAM-Öğretim Üyesi'!L119,") - ",'PROGRAM-SINIF'!L119))</f>
        <v/>
      </c>
      <c r="M119" s="351" t="str">
        <f>IF(ISBLANK('PROGRAM-DERS'!M123),"",CONCATENATE('PROGRAM-DERS'!M123," (",'PROGRAM-Öğretim Üyesi'!M119,") - ",'PROGRAM-SINIF'!M119))</f>
        <v/>
      </c>
      <c r="N119" s="351" t="str">
        <f>IF(ISBLANK('PROGRAM-DERS'!N123),"",CONCATENATE('PROGRAM-DERS'!N123," (",'PROGRAM-Öğretim Üyesi'!N119,") - ",'PROGRAM-SINIF'!N119))</f>
        <v/>
      </c>
      <c r="O119" s="351" t="str">
        <f>IF(ISBLANK('PROGRAM-DERS'!O123),"",CONCATENATE('PROGRAM-DERS'!O123," (",'PROGRAM-Öğretim Üyesi'!O119,") - ",'PROGRAM-SINIF'!O119))</f>
        <v/>
      </c>
      <c r="P119" s="351" t="str">
        <f>IF(ISBLANK('PROGRAM-DERS'!P123),"",CONCATENATE('PROGRAM-DERS'!P123," (",'PROGRAM-Öğretim Üyesi'!P119,") - ",'PROGRAM-SINIF'!P119))</f>
        <v/>
      </c>
      <c r="Q119" s="351" t="str">
        <f>IF(ISBLANK('PROGRAM-DERS'!Q123),"",CONCATENATE('PROGRAM-DERS'!Q123," (",'PROGRAM-Öğretim Üyesi'!Q119,") - ",'PROGRAM-SINIF'!Q119))</f>
        <v/>
      </c>
      <c r="R119" s="351" t="str">
        <f>IF(ISBLANK('PROGRAM-DERS'!S123),"",CONCATENATE('PROGRAM-DERS'!S123," (",'PROGRAM-Öğretim Üyesi'!R119,") - ",'PROGRAM-SINIF'!R119))</f>
        <v/>
      </c>
      <c r="S119" s="351" t="str">
        <f>IF(ISBLANK('PROGRAM-DERS'!T123),"",CONCATENATE('PROGRAM-DERS'!T123," (",'PROGRAM-Öğretim Üyesi'!S119,") - ",'PROGRAM-SINIF'!S119))</f>
        <v/>
      </c>
      <c r="T119" s="351" t="str">
        <f>IF(ISBLANK('PROGRAM-DERS'!U123),"",CONCATENATE('PROGRAM-DERS'!U123," (",'PROGRAM-Öğretim Üyesi'!T119,") - ",'PROGRAM-SINIF'!T119))</f>
        <v/>
      </c>
      <c r="U119" s="163">
        <f>21-ROUNDUP(IFERROR(FIND("nline",#REF!),0)/100,0)-ROUNDUP(IFERROR(FIND("nline",#REF!),0)/100,0)-ROUNDUP(IFERROR(FIND("nline",#REF!),0)/100,0)-ROUNDUP(IFERROR(FIND("nline",#REF!),0)/100,0)-ROUNDUP(IFERROR(FIND("uzmanlık",Q119),0)/100,0)-COUNTBLANK(C119:R119)-COUNTIF(C119:R119,"Türk Dili")-COUNTIF(C119:R119,"Atatürk İlk. Ve İnk. Tar.")-COUNTIF(C119:R119,"Staj 1")-COUNTIF(C119:R119,"Staj 2")-COUNTIF(C119:R119,"Bilg. Müh. Tasarımı")-COUNTIF(C119:R119,"Fizik I - Lab")</f>
        <v>5</v>
      </c>
    </row>
    <row r="120" spans="1:21" ht="16.5" thickBot="1" x14ac:dyDescent="0.3">
      <c r="A120" s="808"/>
      <c r="B120" s="103">
        <v>0.95833333333333304</v>
      </c>
      <c r="C120" s="351" t="str">
        <f>IF(ISBLANK('PROGRAM-DERS'!C124),"",CONCATENATE('PROGRAM-DERS'!C124," (",'PROGRAM-Öğretim Üyesi'!C120,") - ",'PROGRAM-SINIF'!C120))</f>
        <v/>
      </c>
      <c r="D120" s="351" t="str">
        <f>IF(ISBLANK('PROGRAM-DERS'!D124),"",CONCATENATE('PROGRAM-DERS'!D124," (",'PROGRAM-Öğretim Üyesi'!D120,") - ",'PROGRAM-SINIF'!D120))</f>
        <v/>
      </c>
      <c r="E120" s="351" t="str">
        <f>IF(ISBLANK('PROGRAM-DERS'!E124),"",CONCATENATE('PROGRAM-DERS'!E124," (",'PROGRAM-Öğretim Üyesi'!E120,") - ",'PROGRAM-SINIF'!E120))</f>
        <v/>
      </c>
      <c r="F120" s="351" t="str">
        <f>IF(ISBLANK('PROGRAM-DERS'!F124),"",CONCATENATE('PROGRAM-DERS'!F124," (",'PROGRAM-Öğretim Üyesi'!F120,") - ",'PROGRAM-SINIF'!F120))</f>
        <v/>
      </c>
      <c r="G120" s="351" t="str">
        <f>IF(ISBLANK('PROGRAM-DERS'!G124),"",CONCATENATE('PROGRAM-DERS'!G124," (",'PROGRAM-Öğretim Üyesi'!G120,") - ",'PROGRAM-SINIF'!G120))</f>
        <v/>
      </c>
      <c r="H120" s="351" t="str">
        <f>IF(ISBLANK('PROGRAM-DERS'!H124),"",CONCATENATE('PROGRAM-DERS'!H124," (",'PROGRAM-Öğretim Üyesi'!H120,") - ",'PROGRAM-SINIF'!H120))</f>
        <v/>
      </c>
      <c r="I120" s="351" t="str">
        <f>IF(ISBLANK('PROGRAM-DERS'!I124),"",CONCATENATE('PROGRAM-DERS'!I124," (",'PROGRAM-Öğretim Üyesi'!I120,") - ",'PROGRAM-SINIF'!I120))</f>
        <v/>
      </c>
      <c r="J120" s="351" t="str">
        <f>IF(ISBLANK('PROGRAM-DERS'!J124),"",CONCATENATE('PROGRAM-DERS'!J124," (",'PROGRAM-Öğretim Üyesi'!J120,") - ",'PROGRAM-SINIF'!J120))</f>
        <v/>
      </c>
      <c r="K120" s="351" t="str">
        <f>IF(ISBLANK('PROGRAM-DERS'!K124),"",CONCATENATE('PROGRAM-DERS'!K124," (",'PROGRAM-Öğretim Üyesi'!K120,") - ",'PROGRAM-SINIF'!K120))</f>
        <v/>
      </c>
      <c r="L120" s="351" t="str">
        <f>IF(ISBLANK('PROGRAM-DERS'!L124),"",CONCATENATE('PROGRAM-DERS'!L124," (",'PROGRAM-Öğretim Üyesi'!L120,") - ",'PROGRAM-SINIF'!L120))</f>
        <v/>
      </c>
      <c r="M120" s="351" t="str">
        <f>IF(ISBLANK('PROGRAM-DERS'!M124),"",CONCATENATE('PROGRAM-DERS'!M124," (",'PROGRAM-Öğretim Üyesi'!M120,") - ",'PROGRAM-SINIF'!M120))</f>
        <v/>
      </c>
      <c r="N120" s="351" t="str">
        <f>IF(ISBLANK('PROGRAM-DERS'!N124),"",CONCATENATE('PROGRAM-DERS'!N124," (",'PROGRAM-Öğretim Üyesi'!N120,") - ",'PROGRAM-SINIF'!N120))</f>
        <v/>
      </c>
      <c r="O120" s="351" t="str">
        <f>IF(ISBLANK('PROGRAM-DERS'!O124),"",CONCATENATE('PROGRAM-DERS'!O124," (",'PROGRAM-Öğretim Üyesi'!O120,") - ",'PROGRAM-SINIF'!O120))</f>
        <v/>
      </c>
      <c r="P120" s="351" t="str">
        <f>IF(ISBLANK('PROGRAM-DERS'!P124),"",CONCATENATE('PROGRAM-DERS'!P124," (",'PROGRAM-Öğretim Üyesi'!P120,") - ",'PROGRAM-SINIF'!P120))</f>
        <v/>
      </c>
      <c r="Q120" s="351" t="str">
        <f>IF(ISBLANK('PROGRAM-DERS'!Q124),"",CONCATENATE('PROGRAM-DERS'!Q124," (",'PROGRAM-Öğretim Üyesi'!Q120,") - ",'PROGRAM-SINIF'!Q120))</f>
        <v/>
      </c>
      <c r="R120" s="351" t="str">
        <f>IF(ISBLANK('PROGRAM-DERS'!S124),"",CONCATENATE('PROGRAM-DERS'!S124," (",'PROGRAM-Öğretim Üyesi'!R120,") - ",'PROGRAM-SINIF'!R120))</f>
        <v/>
      </c>
      <c r="S120" s="351" t="str">
        <f>IF(ISBLANK('PROGRAM-DERS'!T124),"",CONCATENATE('PROGRAM-DERS'!T124," (",'PROGRAM-Öğretim Üyesi'!S120,") - ",'PROGRAM-SINIF'!S120))</f>
        <v/>
      </c>
      <c r="T120" s="351" t="str">
        <f>IF(ISBLANK('PROGRAM-DERS'!U124),"",CONCATENATE('PROGRAM-DERS'!U124," (",'PROGRAM-Öğretim Üyesi'!T120,") - ",'PROGRAM-SINIF'!T120))</f>
        <v/>
      </c>
      <c r="U120" s="163">
        <f>21-ROUNDUP(IFERROR(FIND("nline",#REF!),0)/100,0)-ROUNDUP(IFERROR(FIND("nline",#REF!),0)/100,0)-ROUNDUP(IFERROR(FIND("nline",#REF!),0)/100,0)-ROUNDUP(IFERROR(FIND("nline",#REF!),0)/100,0)-ROUNDUP(IFERROR(FIND("uzmanlık",Q120),0)/100,0)-COUNTBLANK(C120:R120)-COUNTIF(C120:R120,"Türk Dili")-COUNTIF(C120:R120,"Atatürk İlk. Ve İnk. Tar.")-COUNTIF(C120:R120,"Staj 1")-COUNTIF(C120:R120,"Staj 2")-COUNTIF(C120:R120,"Bilg. Müh. Tasarımı")-COUNTIF(C120:R120,"Fizik I - Lab")</f>
        <v>5</v>
      </c>
    </row>
  </sheetData>
  <mergeCells count="13">
    <mergeCell ref="G2:J2"/>
    <mergeCell ref="G3:J3"/>
    <mergeCell ref="A53:A69"/>
    <mergeCell ref="A87:A103"/>
    <mergeCell ref="A104:A120"/>
    <mergeCell ref="A70:A86"/>
    <mergeCell ref="C2:F2"/>
    <mergeCell ref="C3:F3"/>
    <mergeCell ref="C17:F17"/>
    <mergeCell ref="C18:F18"/>
    <mergeCell ref="A2:A18"/>
    <mergeCell ref="A19:A35"/>
    <mergeCell ref="A36:A52"/>
  </mergeCells>
  <pageMargins left="0.70866141732283472" right="0.70866141732283472" top="0.74803149606299213" bottom="0.74803149606299213" header="0.31496062992125984" footer="0.31496062992125984"/>
  <pageSetup paperSize="142" scale="50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4"/>
  <sheetViews>
    <sheetView tabSelected="1" zoomScale="80" zoomScaleNormal="80" workbookViewId="0">
      <pane xSplit="2" ySplit="1" topLeftCell="L2" activePane="bottomRight" state="frozen"/>
      <selection pane="topRight" activeCell="C1" sqref="C1"/>
      <selection pane="bottomLeft" activeCell="A2" sqref="A2"/>
      <selection pane="bottomRight" activeCell="O32" sqref="O32"/>
    </sheetView>
  </sheetViews>
  <sheetFormatPr defaultColWidth="9.140625" defaultRowHeight="15.75" x14ac:dyDescent="0.25"/>
  <cols>
    <col min="1" max="1" width="5.85546875" style="23" bestFit="1" customWidth="1"/>
    <col min="2" max="2" width="8.7109375" style="23" bestFit="1" customWidth="1"/>
    <col min="3" max="3" width="32.28515625" style="23" customWidth="1"/>
    <col min="4" max="4" width="30.42578125" style="23" bestFit="1" customWidth="1"/>
    <col min="5" max="5" width="28.7109375" style="23" bestFit="1" customWidth="1"/>
    <col min="6" max="6" width="41.28515625" style="23" bestFit="1" customWidth="1"/>
    <col min="7" max="8" width="41.140625" style="23" bestFit="1" customWidth="1"/>
    <col min="9" max="9" width="42.140625" style="163" customWidth="1"/>
    <col min="10" max="10" width="39.28515625" style="23" bestFit="1" customWidth="1"/>
    <col min="11" max="11" width="44.85546875" style="23" bestFit="1" customWidth="1"/>
    <col min="12" max="12" width="41.7109375" style="23" bestFit="1" customWidth="1"/>
    <col min="13" max="13" width="39.85546875" style="23" bestFit="1" customWidth="1"/>
    <col min="14" max="14" width="44.7109375" style="23" bestFit="1" customWidth="1"/>
    <col min="15" max="15" width="40.5703125" style="23" bestFit="1" customWidth="1"/>
    <col min="16" max="16" width="41.5703125" style="23" bestFit="1" customWidth="1"/>
    <col min="17" max="17" width="33.85546875" style="280" hidden="1" customWidth="1"/>
    <col min="18" max="18" width="33.85546875" style="280" customWidth="1"/>
    <col min="19" max="19" width="53.7109375" style="23" bestFit="1" customWidth="1"/>
    <col min="20" max="20" width="21.85546875" style="23" customWidth="1"/>
    <col min="21" max="21" width="31.85546875" style="23" customWidth="1"/>
    <col min="22" max="22" width="46.42578125" style="694" customWidth="1"/>
    <col min="23" max="23" width="27.28515625" style="23" hidden="1" customWidth="1"/>
    <col min="24" max="24" width="12" style="23" hidden="1" customWidth="1"/>
    <col min="25" max="16384" width="9.140625" style="23"/>
  </cols>
  <sheetData>
    <row r="1" spans="1:24" ht="15.75" customHeight="1" thickBot="1" x14ac:dyDescent="0.3">
      <c r="A1" s="16"/>
      <c r="B1" s="17"/>
      <c r="C1" s="752" t="s">
        <v>29</v>
      </c>
      <c r="D1" s="372" t="s">
        <v>30</v>
      </c>
      <c r="E1" s="372" t="s">
        <v>31</v>
      </c>
      <c r="F1" s="753" t="s">
        <v>32</v>
      </c>
      <c r="G1" s="18" t="s">
        <v>33</v>
      </c>
      <c r="H1" s="19" t="s">
        <v>34</v>
      </c>
      <c r="I1" s="19" t="s">
        <v>35</v>
      </c>
      <c r="J1" s="19" t="s">
        <v>48</v>
      </c>
      <c r="K1" s="18" t="s">
        <v>37</v>
      </c>
      <c r="L1" s="19" t="s">
        <v>38</v>
      </c>
      <c r="M1" s="19" t="s">
        <v>39</v>
      </c>
      <c r="N1" s="21" t="s">
        <v>49</v>
      </c>
      <c r="O1" s="371" t="s">
        <v>41</v>
      </c>
      <c r="P1" s="372" t="s">
        <v>42</v>
      </c>
      <c r="Q1" s="281" t="s">
        <v>43</v>
      </c>
      <c r="R1" s="21" t="s">
        <v>58</v>
      </c>
      <c r="S1" s="263" t="s">
        <v>53</v>
      </c>
      <c r="T1" s="114" t="s">
        <v>54</v>
      </c>
      <c r="U1" s="127" t="s">
        <v>102</v>
      </c>
      <c r="V1" s="129" t="s">
        <v>44</v>
      </c>
      <c r="W1" s="368" t="s">
        <v>92</v>
      </c>
      <c r="X1" s="368" t="s">
        <v>93</v>
      </c>
    </row>
    <row r="2" spans="1:24" ht="15.75" customHeight="1" thickBot="1" x14ac:dyDescent="0.3">
      <c r="A2" s="806" t="s">
        <v>0</v>
      </c>
      <c r="B2" s="762">
        <v>0.25</v>
      </c>
      <c r="C2" s="857"/>
      <c r="D2" s="858"/>
      <c r="E2" s="858"/>
      <c r="F2" s="906"/>
      <c r="G2" s="824" t="s">
        <v>185</v>
      </c>
      <c r="H2" s="825"/>
      <c r="I2" s="825"/>
      <c r="J2" s="826"/>
      <c r="K2" s="821"/>
      <c r="L2" s="822"/>
      <c r="M2" s="822"/>
      <c r="N2" s="823"/>
      <c r="O2" s="893" t="s">
        <v>185</v>
      </c>
      <c r="P2" s="894"/>
      <c r="Q2" s="268"/>
      <c r="R2" s="727"/>
      <c r="S2" s="599"/>
      <c r="T2" s="611"/>
      <c r="U2" s="620"/>
      <c r="V2" s="685"/>
      <c r="W2" s="369">
        <f>22-ROUNDUP(IFERROR(FIND("nline",#REF!),0)/100,0)-ROUNDUP(IFERROR(FIND("nline",#REF!),0)/100,0)-ROUNDUP(IFERROR(FIND("nline",#REF!),0)/100,0)-ROUNDUP(IFERROR(FIND("nline",Q2),0)/100,0)-ROUNDUP(IFERROR(FIND("uzmanlık",S2),0)/100,0)-COUNTBLANK(C2:T2)-COUNTIF(C2:T2,"Türk Dili")-COUNTIF(C2:T2,"Atatürk İlk. Ve İnk. Tar.")-COUNTIF(C2:T2,"Staj 1")-COUNTIF(C2:T2,"Staj 2")-COUNTIF(C2:T2,"Bilg. Müh. Tasarımı")-COUNTIF(C2:T2,"Fizik I - Lab")</f>
        <v>6</v>
      </c>
      <c r="X2" s="369">
        <v>0</v>
      </c>
    </row>
    <row r="3" spans="1:24" ht="15.75" customHeight="1" x14ac:dyDescent="0.25">
      <c r="A3" s="807"/>
      <c r="B3" s="763">
        <v>0.29166666666666669</v>
      </c>
      <c r="C3" s="857"/>
      <c r="D3" s="858"/>
      <c r="E3" s="858"/>
      <c r="F3" s="906"/>
      <c r="G3" s="824" t="s">
        <v>185</v>
      </c>
      <c r="H3" s="825"/>
      <c r="I3" s="825"/>
      <c r="J3" s="826"/>
      <c r="K3" s="754"/>
      <c r="L3" s="755"/>
      <c r="M3" s="755"/>
      <c r="N3" s="756"/>
      <c r="O3" s="893" t="s">
        <v>197</v>
      </c>
      <c r="P3" s="894"/>
      <c r="Q3" s="757"/>
      <c r="R3" s="727"/>
      <c r="S3" s="758"/>
      <c r="T3" s="759"/>
      <c r="U3" s="760"/>
      <c r="V3" s="761"/>
      <c r="W3" s="369"/>
      <c r="X3" s="369"/>
    </row>
    <row r="4" spans="1:24" ht="15.75" customHeight="1" x14ac:dyDescent="0.25">
      <c r="A4" s="807"/>
      <c r="B4" s="763">
        <v>0.33333333333333331</v>
      </c>
      <c r="C4" s="907" t="s">
        <v>185</v>
      </c>
      <c r="D4" s="908"/>
      <c r="E4" s="908"/>
      <c r="F4" s="909"/>
      <c r="G4" s="824" t="s">
        <v>185</v>
      </c>
      <c r="H4" s="825"/>
      <c r="I4" s="825"/>
      <c r="J4" s="826"/>
      <c r="K4" s="839"/>
      <c r="L4" s="840"/>
      <c r="M4" s="840"/>
      <c r="N4" s="841"/>
      <c r="O4" s="922" t="s">
        <v>197</v>
      </c>
      <c r="P4" s="923"/>
      <c r="Q4" s="269"/>
      <c r="R4" s="587"/>
      <c r="S4" s="600"/>
      <c r="T4" s="604"/>
      <c r="U4" s="621"/>
      <c r="V4" s="686"/>
      <c r="W4" s="369">
        <f>22-ROUNDUP(IFERROR(FIND("nline",#REF!),0)/100,0)-ROUNDUP(IFERROR(FIND("nline",#REF!),0)/100,0)-ROUNDUP(IFERROR(FIND("nline",#REF!),0)/100,0)-ROUNDUP(IFERROR(FIND("nline",Q4),0)/100,0)-ROUNDUP(IFERROR(FIND("uzmanlık",S4),0)/100,0)-COUNTBLANK(C4:T4)-COUNTIF(C4:T4,"Türk Dili")-COUNTIF(C4:T4,"Atatürk İlk. Ve İnk. Tar.")-COUNTIF(C4:T4,"Staj 1")-COUNTIF(C4:T4,"Staj 2")-COUNTIF(C4:T4,"Bilg. Müh. Tasarımı")-COUNTIF(C4:T4,"Fizik I - Lab")</f>
        <v>7</v>
      </c>
      <c r="X4" s="368">
        <v>0</v>
      </c>
    </row>
    <row r="5" spans="1:24" ht="17.25" customHeight="1" x14ac:dyDescent="0.25">
      <c r="A5" s="807"/>
      <c r="B5" s="763">
        <v>0.375</v>
      </c>
      <c r="C5" s="474"/>
      <c r="D5" s="475" t="s">
        <v>185</v>
      </c>
      <c r="E5" s="476" t="s">
        <v>185</v>
      </c>
      <c r="F5" s="477"/>
      <c r="G5" s="722"/>
      <c r="H5" s="527" t="s">
        <v>185</v>
      </c>
      <c r="I5" s="529"/>
      <c r="J5" s="723" t="s">
        <v>268</v>
      </c>
      <c r="K5" s="553" t="s">
        <v>272</v>
      </c>
      <c r="L5" s="554" t="s">
        <v>276</v>
      </c>
      <c r="M5" s="554"/>
      <c r="N5" s="637"/>
      <c r="O5" s="632"/>
      <c r="P5" s="737" t="s">
        <v>290</v>
      </c>
      <c r="Q5" s="270"/>
      <c r="R5" s="587"/>
      <c r="S5" s="600"/>
      <c r="T5" s="604"/>
      <c r="U5" s="621"/>
      <c r="V5" s="686"/>
      <c r="W5" s="369">
        <f>22-ROUNDUP(IFERROR(FIND("nline",#REF!),0)/100,0)-ROUNDUP(IFERROR(FIND("nline",#REF!),0)/100,0)-ROUNDUP(IFERROR(FIND("nline",#REF!),0)/100,0)-ROUNDUP(IFERROR(FIND("nline",Q5),0)/100,0)-ROUNDUP(IFERROR(FIND("uzmanlık",S5),0)/100,0)-COUNTBLANK(C5:T5)-COUNTIF(C5:T5,"Türk Dili")-COUNTIF(C5:T5,"Atatürk İlk. Ve İnk. Tar.")-COUNTIF(C5:T5,"Staj 1")-COUNTIF(C5:T5,"Staj 2")-COUNTIF(C5:T5,"Bilg. Müh. Tasarımı")-COUNTIF(C5:T5,"Fizik I - Lab")</f>
        <v>11</v>
      </c>
      <c r="X5" s="368"/>
    </row>
    <row r="6" spans="1:24" ht="15.75" customHeight="1" x14ac:dyDescent="0.25">
      <c r="A6" s="807"/>
      <c r="B6" s="763">
        <v>0.41666666666666702</v>
      </c>
      <c r="C6" s="474"/>
      <c r="D6" s="475" t="s">
        <v>185</v>
      </c>
      <c r="E6" s="483" t="s">
        <v>185</v>
      </c>
      <c r="F6" s="477"/>
      <c r="G6" s="722"/>
      <c r="H6" s="527" t="s">
        <v>185</v>
      </c>
      <c r="I6" s="529"/>
      <c r="J6" s="723" t="s">
        <v>268</v>
      </c>
      <c r="K6" s="553" t="s">
        <v>272</v>
      </c>
      <c r="L6" s="554" t="s">
        <v>276</v>
      </c>
      <c r="M6" s="554"/>
      <c r="N6" s="637"/>
      <c r="O6" s="632"/>
      <c r="P6" s="737" t="s">
        <v>290</v>
      </c>
      <c r="Q6" s="202" t="s">
        <v>120</v>
      </c>
      <c r="R6" s="587"/>
      <c r="S6" s="600" t="s">
        <v>189</v>
      </c>
      <c r="T6" s="604"/>
      <c r="U6" s="621"/>
      <c r="V6" s="686"/>
      <c r="W6" s="369">
        <f>22-ROUNDUP(IFERROR(FIND("nline",#REF!),0)/100,0)-ROUNDUP(IFERROR(FIND("nline",#REF!),0)/100,0)-ROUNDUP(IFERROR(FIND("nline",#REF!),0)/100,0)-ROUNDUP(IFERROR(FIND("nline",Q6),0)/100,0)-ROUNDUP(IFERROR(FIND("uzmanlık",S6),0)/100,0)-COUNTBLANK(C6:T6)-COUNTIF(C6:T6,"Türk Dili")-COUNTIF(C6:T6,"Atatürk İlk. Ve İnk. Tar.")-COUNTIF(C6:T6,"Staj 1")-COUNTIF(C6:T6,"Staj 2")-COUNTIF(C6:T6,"Bilg. Müh. Tasarımı")-COUNTIF(C6:T6,"Fizik I - Lab")</f>
        <v>13</v>
      </c>
      <c r="X6" s="368"/>
    </row>
    <row r="7" spans="1:24" ht="15.75" customHeight="1" x14ac:dyDescent="0.25">
      <c r="A7" s="807"/>
      <c r="B7" s="763">
        <v>0.45833333333333298</v>
      </c>
      <c r="C7" s="474" t="s">
        <v>255</v>
      </c>
      <c r="D7" s="475" t="s">
        <v>258</v>
      </c>
      <c r="E7" s="749" t="s">
        <v>531</v>
      </c>
      <c r="F7" s="477"/>
      <c r="G7" s="722"/>
      <c r="H7" s="527"/>
      <c r="I7" s="529"/>
      <c r="J7" s="534"/>
      <c r="K7" s="553" t="s">
        <v>498</v>
      </c>
      <c r="L7" s="554" t="s">
        <v>512</v>
      </c>
      <c r="M7" s="554"/>
      <c r="N7" s="637"/>
      <c r="O7" s="632"/>
      <c r="P7" s="737" t="s">
        <v>513</v>
      </c>
      <c r="Q7" s="202" t="s">
        <v>120</v>
      </c>
      <c r="R7" s="587"/>
      <c r="S7" s="600" t="s">
        <v>509</v>
      </c>
      <c r="T7" s="604"/>
      <c r="U7" s="621"/>
      <c r="V7" s="686"/>
      <c r="W7" s="369">
        <f>22-ROUNDUP(IFERROR(FIND("nline",#REF!),0)/100,0)-ROUNDUP(IFERROR(FIND("nline",#REF!),0)/100,0)-ROUNDUP(IFERROR(FIND("nline",#REF!),0)/100,0)-ROUNDUP(IFERROR(FIND("nline",Q7),0)/100,0)-ROUNDUP(IFERROR(FIND("uzmanlık",S7),0)/100,0)-COUNTBLANK(C7:T7)-COUNTIF(C7:T7,"Türk Dili")-COUNTIF(C7:T7,"Atatürk İlk. Ve İnk. Tar.")-COUNTIF(C7:T7,"Staj 1")-COUNTIF(C7:T7,"Staj 2")-COUNTIF(C7:T7,"Bilg. Müh. Tasarımı")-COUNTIF(C7:T7,"Fizik I - Lab")</f>
        <v>12</v>
      </c>
      <c r="X7" s="368"/>
    </row>
    <row r="8" spans="1:24" ht="15.75" customHeight="1" x14ac:dyDescent="0.25">
      <c r="A8" s="807"/>
      <c r="B8" s="763">
        <v>0.5</v>
      </c>
      <c r="C8" s="474" t="s">
        <v>255</v>
      </c>
      <c r="D8" s="475" t="s">
        <v>258</v>
      </c>
      <c r="E8" s="749" t="s">
        <v>531</v>
      </c>
      <c r="F8" s="477"/>
      <c r="G8" s="527" t="s">
        <v>264</v>
      </c>
      <c r="H8" s="527" t="s">
        <v>185</v>
      </c>
      <c r="I8" s="529" t="s">
        <v>502</v>
      </c>
      <c r="J8" s="534" t="s">
        <v>185</v>
      </c>
      <c r="K8" s="553" t="s">
        <v>273</v>
      </c>
      <c r="L8" s="554"/>
      <c r="M8" s="554"/>
      <c r="N8" s="708" t="s">
        <v>283</v>
      </c>
      <c r="O8" s="632"/>
      <c r="P8" s="737"/>
      <c r="Q8" s="269"/>
      <c r="R8" s="587"/>
      <c r="S8" s="600" t="s">
        <v>185</v>
      </c>
      <c r="T8" s="604"/>
      <c r="U8" s="621" t="s">
        <v>570</v>
      </c>
      <c r="V8" s="686"/>
      <c r="W8" s="369">
        <f>22-ROUNDUP(IFERROR(FIND("nline",#REF!),0)/100,0)-ROUNDUP(IFERROR(FIND("nline",#REF!),0)/100,0)-ROUNDUP(IFERROR(FIND("nline",#REF!),0)/100,0)-ROUNDUP(IFERROR(FIND("nline",Q8),0)/100,0)-ROUNDUP(IFERROR(FIND("uzmanlık",S8),0)/100,0)-COUNTBLANK(C8:T8)-COUNTIF(C8:T8,"Türk Dili")-COUNTIF(C8:T8,"Atatürk İlk. Ve İnk. Tar.")-COUNTIF(C8:T8,"Staj 1")-COUNTIF(C8:T8,"Staj 2")-COUNTIF(C8:T8,"Bilg. Müh. Tasarımı")-COUNTIF(C8:T8,"Fizik I - Lab")</f>
        <v>14</v>
      </c>
      <c r="X8" s="368"/>
    </row>
    <row r="9" spans="1:24" ht="15.75" customHeight="1" x14ac:dyDescent="0.25">
      <c r="A9" s="807"/>
      <c r="B9" s="763">
        <v>0.54166666666666596</v>
      </c>
      <c r="C9" s="478"/>
      <c r="D9" s="479"/>
      <c r="E9" s="749" t="s">
        <v>301</v>
      </c>
      <c r="F9" s="480" t="s">
        <v>262</v>
      </c>
      <c r="G9" s="527" t="s">
        <v>264</v>
      </c>
      <c r="H9" s="527" t="s">
        <v>540</v>
      </c>
      <c r="I9" s="529" t="s">
        <v>503</v>
      </c>
      <c r="J9" s="534" t="s">
        <v>185</v>
      </c>
      <c r="K9" s="553" t="s">
        <v>273</v>
      </c>
      <c r="L9" s="554"/>
      <c r="M9" s="554"/>
      <c r="N9" s="708" t="s">
        <v>283</v>
      </c>
      <c r="O9" s="737" t="s">
        <v>583</v>
      </c>
      <c r="P9" s="633"/>
      <c r="Q9" s="271"/>
      <c r="R9" s="587"/>
      <c r="S9" s="600" t="s">
        <v>560</v>
      </c>
      <c r="T9" s="604"/>
      <c r="U9" s="621" t="s">
        <v>570</v>
      </c>
      <c r="V9" s="686"/>
      <c r="W9" s="369">
        <f>22-ROUNDUP(IFERROR(FIND("nline",#REF!),0)/100,0)-ROUNDUP(IFERROR(FIND("nline",#REF!),0)/100,0)-ROUNDUP(IFERROR(FIND("nline",#REF!),0)/100,0)-ROUNDUP(IFERROR(FIND("nline",Q9),0)/100,0)-ROUNDUP(IFERROR(FIND("uzmanlık",S9),0)/100,0)-COUNTBLANK(C9:T9)-COUNTIF(C9:T9,"Türk Dili")-COUNTIF(C9:T9,"Atatürk İlk. Ve İnk. Tar.")-COUNTIF(C9:T9,"Staj 1")-COUNTIF(C9:T9,"Staj 2")-COUNTIF(C9:T9,"Bilg. Müh. Tasarımı")-COUNTIF(C9:T9,"Fizik I - Lab")</f>
        <v>14</v>
      </c>
      <c r="X9" s="368"/>
    </row>
    <row r="10" spans="1:24" ht="15.75" customHeight="1" x14ac:dyDescent="0.25">
      <c r="A10" s="807"/>
      <c r="B10" s="763">
        <v>0.58333333333333304</v>
      </c>
      <c r="C10" s="478"/>
      <c r="D10" s="475"/>
      <c r="E10" s="749" t="s">
        <v>488</v>
      </c>
      <c r="F10" s="481" t="s">
        <v>490</v>
      </c>
      <c r="G10" s="531" t="s">
        <v>492</v>
      </c>
      <c r="H10" s="527" t="s">
        <v>504</v>
      </c>
      <c r="I10" s="529"/>
      <c r="J10" s="534" t="s">
        <v>185</v>
      </c>
      <c r="K10" s="553" t="s">
        <v>507</v>
      </c>
      <c r="L10" s="554"/>
      <c r="M10" s="554"/>
      <c r="N10" s="708" t="s">
        <v>508</v>
      </c>
      <c r="O10" s="737" t="s">
        <v>583</v>
      </c>
      <c r="P10" s="633"/>
      <c r="Q10" s="271"/>
      <c r="R10" s="587"/>
      <c r="S10" s="600" t="s">
        <v>560</v>
      </c>
      <c r="T10" s="604"/>
      <c r="U10" s="621" t="s">
        <v>530</v>
      </c>
      <c r="V10" s="686"/>
      <c r="W10" s="369">
        <f>22-ROUNDUP(IFERROR(FIND("nline",#REF!),0)/100,0)-ROUNDUP(IFERROR(FIND("nline",#REF!),0)/100,0)-ROUNDUP(IFERROR(FIND("nline",#REF!),0)/100,0)-ROUNDUP(IFERROR(FIND("nline",Q10),0)/100,0)-ROUNDUP(IFERROR(FIND("uzmanlık",S10),0)/100,0)-COUNTBLANK(C10:T10)-COUNTIF(C10:T10,"Türk Dili")-COUNTIF(C10:T10,"Atatürk İlk. Ve İnk. Tar.")-COUNTIF(C10:T10,"Staj 1")-COUNTIF(C10:T10,"Staj 2")-COUNTIF(C10:T10,"Bilg. Müh. Tasarımı")-COUNTIF(C10:T10,"Fizik I - Lab")</f>
        <v>13</v>
      </c>
      <c r="X10" s="368"/>
    </row>
    <row r="11" spans="1:24" s="54" customFormat="1" ht="15.75" customHeight="1" x14ac:dyDescent="0.25">
      <c r="A11" s="807"/>
      <c r="B11" s="764">
        <v>0.625</v>
      </c>
      <c r="C11" s="482" t="s">
        <v>256</v>
      </c>
      <c r="D11" s="483" t="s">
        <v>259</v>
      </c>
      <c r="E11" s="483" t="s">
        <v>532</v>
      </c>
      <c r="F11" s="484"/>
      <c r="G11" s="532" t="s">
        <v>264</v>
      </c>
      <c r="H11" s="661" t="s">
        <v>541</v>
      </c>
      <c r="I11" s="538"/>
      <c r="J11" s="534"/>
      <c r="K11" s="556"/>
      <c r="L11" s="557" t="s">
        <v>276</v>
      </c>
      <c r="M11" s="557"/>
      <c r="N11" s="635"/>
      <c r="O11" s="737" t="s">
        <v>516</v>
      </c>
      <c r="P11" s="633"/>
      <c r="Q11" s="271"/>
      <c r="R11" s="587"/>
      <c r="S11" s="600" t="s">
        <v>496</v>
      </c>
      <c r="T11" s="604"/>
      <c r="U11" s="621"/>
      <c r="V11" s="686" t="s">
        <v>185</v>
      </c>
      <c r="W11" s="369">
        <f>22-ROUNDUP(IFERROR(FIND("nline",#REF!),0)/100,0)-ROUNDUP(IFERROR(FIND("nline",#REF!),0)/100,0)-ROUNDUP(IFERROR(FIND("nline",#REF!),0)/100,0)-ROUNDUP(IFERROR(FIND("nline",Q11),0)/100,0)-ROUNDUP(IFERROR(FIND("uzmanlık",S11),0)/100,0)-COUNTBLANK(C11:T11)-COUNTIF(C11:T11,"Türk Dili")-COUNTIF(C11:T11,"Atatürk İlk. Ve İnk. Tar.")-COUNTIF(C11:T11,"Staj 1")-COUNTIF(C11:T11,"Staj 2")-COUNTIF(C11:T11,"Bilg. Müh. Tasarımı")-COUNTIF(C11:T11,"Fizik I - Lab")</f>
        <v>12</v>
      </c>
      <c r="X11" s="370"/>
    </row>
    <row r="12" spans="1:24" s="54" customFormat="1" ht="15.75" customHeight="1" x14ac:dyDescent="0.25">
      <c r="A12" s="807"/>
      <c r="B12" s="764">
        <v>0.66666666666666596</v>
      </c>
      <c r="C12" s="482" t="s">
        <v>256</v>
      </c>
      <c r="D12" s="483" t="s">
        <v>259</v>
      </c>
      <c r="E12" s="483" t="s">
        <v>532</v>
      </c>
      <c r="F12" s="484"/>
      <c r="G12" s="532" t="s">
        <v>264</v>
      </c>
      <c r="H12" s="661" t="s">
        <v>504</v>
      </c>
      <c r="I12" s="538" t="s">
        <v>502</v>
      </c>
      <c r="J12" s="534"/>
      <c r="K12" s="558"/>
      <c r="L12" s="557" t="s">
        <v>276</v>
      </c>
      <c r="M12" s="557"/>
      <c r="N12" s="635"/>
      <c r="O12" s="633" t="s">
        <v>185</v>
      </c>
      <c r="P12" s="633" t="s">
        <v>185</v>
      </c>
      <c r="Q12" s="202"/>
      <c r="R12" s="587"/>
      <c r="S12" s="600" t="s">
        <v>561</v>
      </c>
      <c r="T12" s="604"/>
      <c r="U12" s="621"/>
      <c r="V12" s="686" t="s">
        <v>185</v>
      </c>
      <c r="W12" s="369">
        <f>22-ROUNDUP(IFERROR(FIND("nline",#REF!),0)/100,0)-ROUNDUP(IFERROR(FIND("nline",#REF!),0)/100,0)-ROUNDUP(IFERROR(FIND("nline",#REF!),0)/100,0)-ROUNDUP(IFERROR(FIND("nline",Q12),0)/100,0)-ROUNDUP(IFERROR(FIND("uzmanlık",S12),0)/100,0)-COUNTBLANK(C12:T12)-COUNTIF(C12:T12,"Türk Dili")-COUNTIF(C12:T12,"Atatürk İlk. Ve İnk. Tar.")-COUNTIF(C12:T12,"Staj 1")-COUNTIF(C12:T12,"Staj 2")-COUNTIF(C12:T12,"Bilg. Müh. Tasarımı")-COUNTIF(C12:T12,"Fizik I - Lab")</f>
        <v>14</v>
      </c>
      <c r="X12" s="370"/>
    </row>
    <row r="13" spans="1:24" s="54" customFormat="1" ht="15.75" customHeight="1" x14ac:dyDescent="0.25">
      <c r="A13" s="807"/>
      <c r="B13" s="764">
        <v>0.70833333333333304</v>
      </c>
      <c r="C13" s="482" t="s">
        <v>256</v>
      </c>
      <c r="D13" s="483" t="s">
        <v>259</v>
      </c>
      <c r="E13" s="483" t="s">
        <v>532</v>
      </c>
      <c r="F13" s="485"/>
      <c r="G13" s="532" t="s">
        <v>492</v>
      </c>
      <c r="H13" s="527"/>
      <c r="I13" s="538" t="s">
        <v>503</v>
      </c>
      <c r="J13" s="534"/>
      <c r="K13" s="558"/>
      <c r="L13" s="557" t="s">
        <v>512</v>
      </c>
      <c r="M13" s="557"/>
      <c r="N13" s="636"/>
      <c r="O13" s="633" t="s">
        <v>286</v>
      </c>
      <c r="P13" s="633" t="s">
        <v>555</v>
      </c>
      <c r="Q13" s="272"/>
      <c r="R13" s="587"/>
      <c r="S13" s="600" t="s">
        <v>561</v>
      </c>
      <c r="T13" s="604"/>
      <c r="U13" s="621"/>
      <c r="V13" s="686"/>
      <c r="W13" s="369">
        <f>22-ROUNDUP(IFERROR(FIND("nline",#REF!),0)/100,0)-ROUNDUP(IFERROR(FIND("nline",#REF!),0)/100,0)-ROUNDUP(IFERROR(FIND("nline",#REF!),0)/100,0)-ROUNDUP(IFERROR(FIND("nline",Q13),0)/100,0)-ROUNDUP(IFERROR(FIND("uzmanlık",S13),0)/100,0)-COUNTBLANK(C13:T13)-COUNTIF(C13:T13,"Türk Dili")-COUNTIF(C13:T13,"Atatürk İlk. Ve İnk. Tar.")-COUNTIF(C13:T13,"Staj 1")-COUNTIF(C13:T13,"Staj 2")-COUNTIF(C13:T13,"Bilg. Müh. Tasarımı")-COUNTIF(C13:T13,"Fizik I - Lab")</f>
        <v>13</v>
      </c>
      <c r="X13" s="370"/>
    </row>
    <row r="14" spans="1:24" s="54" customFormat="1" ht="15.75" customHeight="1" x14ac:dyDescent="0.25">
      <c r="A14" s="807"/>
      <c r="B14" s="764">
        <v>0.75</v>
      </c>
      <c r="C14" s="486"/>
      <c r="D14" s="487"/>
      <c r="E14" s="488"/>
      <c r="F14" s="489" t="s">
        <v>262</v>
      </c>
      <c r="G14" s="532" t="s">
        <v>274</v>
      </c>
      <c r="H14" s="532" t="s">
        <v>542</v>
      </c>
      <c r="I14" s="536"/>
      <c r="J14" s="537"/>
      <c r="K14" s="557" t="s">
        <v>273</v>
      </c>
      <c r="L14" s="557"/>
      <c r="M14" s="557"/>
      <c r="N14" s="709" t="s">
        <v>283</v>
      </c>
      <c r="O14" s="633" t="s">
        <v>286</v>
      </c>
      <c r="P14" s="633" t="s">
        <v>555</v>
      </c>
      <c r="Q14" s="272"/>
      <c r="R14" s="587"/>
      <c r="S14" s="600" t="s">
        <v>516</v>
      </c>
      <c r="T14" s="604"/>
      <c r="U14" s="621"/>
      <c r="V14" s="686" t="s">
        <v>300</v>
      </c>
      <c r="W14" s="369">
        <f>22-ROUNDUP(IFERROR(FIND("nline",#REF!),0)/100,0)-ROUNDUP(IFERROR(FIND("nline",#REF!),0)/100,0)-ROUNDUP(IFERROR(FIND("nline",#REF!),0)/100,0)-ROUNDUP(IFERROR(FIND("nline",Q14),0)/100,0)-ROUNDUP(IFERROR(FIND("uzmanlık",S14),0)/100,0)-COUNTBLANK(C14:T14)-COUNTIF(C14:T14,"Türk Dili")-COUNTIF(C14:T14,"Atatürk İlk. Ve İnk. Tar.")-COUNTIF(C14:T14,"Staj 1")-COUNTIF(C14:T14,"Staj 2")-COUNTIF(C14:T14,"Bilg. Müh. Tasarımı")-COUNTIF(C14:T14,"Fizik I - Lab")</f>
        <v>12</v>
      </c>
      <c r="X14" s="370"/>
    </row>
    <row r="15" spans="1:24" s="54" customFormat="1" ht="15.75" customHeight="1" x14ac:dyDescent="0.25">
      <c r="A15" s="807"/>
      <c r="B15" s="764">
        <v>0.79166666666666696</v>
      </c>
      <c r="C15" s="486"/>
      <c r="D15" s="487"/>
      <c r="E15" s="483"/>
      <c r="F15" s="485" t="s">
        <v>490</v>
      </c>
      <c r="G15" s="532" t="s">
        <v>274</v>
      </c>
      <c r="H15" s="532" t="s">
        <v>542</v>
      </c>
      <c r="I15" s="536"/>
      <c r="J15" s="537"/>
      <c r="K15" s="557" t="s">
        <v>273</v>
      </c>
      <c r="L15" s="557"/>
      <c r="M15" s="557"/>
      <c r="N15" s="709" t="s">
        <v>283</v>
      </c>
      <c r="O15" s="633" t="s">
        <v>514</v>
      </c>
      <c r="P15" s="633" t="s">
        <v>513</v>
      </c>
      <c r="Q15" s="272"/>
      <c r="R15" s="587"/>
      <c r="S15" s="600"/>
      <c r="T15" s="604"/>
      <c r="U15" s="621"/>
      <c r="V15" s="686" t="s">
        <v>489</v>
      </c>
      <c r="W15" s="369">
        <f>22-ROUNDUP(IFERROR(FIND("nline",#REF!),0)/100,0)-ROUNDUP(IFERROR(FIND("nline",#REF!),0)/100,0)-ROUNDUP(IFERROR(FIND("nline",#REF!),0)/100,0)-ROUNDUP(IFERROR(FIND("nline",Q15),0)/100,0)-ROUNDUP(IFERROR(FIND("uzmanlık",S15),0)/100,0)-COUNTBLANK(C15:T15)-COUNTIF(C15:T15,"Türk Dili")-COUNTIF(C15:T15,"Atatürk İlk. Ve İnk. Tar.")-COUNTIF(C15:T15,"Staj 1")-COUNTIF(C15:T15,"Staj 2")-COUNTIF(C15:T15,"Bilg. Müh. Tasarımı")-COUNTIF(C15:T15,"Fizik I - Lab")</f>
        <v>11</v>
      </c>
      <c r="X15" s="370"/>
    </row>
    <row r="16" spans="1:24" s="54" customFormat="1" ht="15.75" customHeight="1" x14ac:dyDescent="0.25">
      <c r="A16" s="807"/>
      <c r="B16" s="764">
        <v>0.83333333333333304</v>
      </c>
      <c r="C16" s="486"/>
      <c r="D16" s="476"/>
      <c r="E16" s="476"/>
      <c r="F16" s="485"/>
      <c r="G16" s="532" t="s">
        <v>499</v>
      </c>
      <c r="H16" s="532" t="s">
        <v>500</v>
      </c>
      <c r="I16" s="536"/>
      <c r="J16" s="537"/>
      <c r="K16" s="557" t="s">
        <v>507</v>
      </c>
      <c r="L16" s="557"/>
      <c r="M16" s="557"/>
      <c r="N16" s="709" t="s">
        <v>508</v>
      </c>
      <c r="O16" s="634" t="s">
        <v>185</v>
      </c>
      <c r="P16" s="633" t="s">
        <v>185</v>
      </c>
      <c r="Q16" s="272"/>
      <c r="R16" s="587"/>
      <c r="S16" s="600"/>
      <c r="T16" s="604"/>
      <c r="U16" s="621"/>
      <c r="V16" s="686" t="s">
        <v>292</v>
      </c>
      <c r="W16" s="369">
        <f>22-ROUNDUP(IFERROR(FIND("nline",#REF!),0)/100,0)-ROUNDUP(IFERROR(FIND("nline",#REF!),0)/100,0)-ROUNDUP(IFERROR(FIND("nline",#REF!),0)/100,0)-ROUNDUP(IFERROR(FIND("nline",Q16),0)/100,0)-ROUNDUP(IFERROR(FIND("uzmanlık",S16),0)/100,0)-COUNTBLANK(C16:T16)-COUNTIF(C16:T16,"Türk Dili")-COUNTIF(C16:T16,"Atatürk İlk. Ve İnk. Tar.")-COUNTIF(C16:T16,"Staj 1")-COUNTIF(C16:T16,"Staj 2")-COUNTIF(C16:T16,"Bilg. Müh. Tasarımı")-COUNTIF(C16:T16,"Fizik I - Lab")</f>
        <v>10</v>
      </c>
      <c r="X16" s="370"/>
    </row>
    <row r="17" spans="1:24" s="54" customFormat="1" ht="15.75" customHeight="1" x14ac:dyDescent="0.25">
      <c r="A17" s="807"/>
      <c r="B17" s="764">
        <v>0.875</v>
      </c>
      <c r="C17" s="486"/>
      <c r="D17" s="476"/>
      <c r="E17" s="476"/>
      <c r="F17" s="485"/>
      <c r="G17" s="532"/>
      <c r="H17" s="535"/>
      <c r="I17" s="533" t="s">
        <v>185</v>
      </c>
      <c r="J17" s="537"/>
      <c r="K17" s="557"/>
      <c r="L17" s="557"/>
      <c r="M17" s="557"/>
      <c r="N17" s="709"/>
      <c r="O17" s="634" t="s">
        <v>185</v>
      </c>
      <c r="P17" s="633"/>
      <c r="Q17" s="278"/>
      <c r="R17" s="587"/>
      <c r="S17" s="601"/>
      <c r="T17" s="604"/>
      <c r="U17" s="621"/>
      <c r="V17" s="686" t="s">
        <v>513</v>
      </c>
      <c r="W17" s="369">
        <f>22-ROUNDUP(IFERROR(FIND("nline",#REF!),0)/100,0)-ROUNDUP(IFERROR(FIND("nline",#REF!),0)/100,0)-ROUNDUP(IFERROR(FIND("nline",#REF!),0)/100,0)-ROUNDUP(IFERROR(FIND("nline",Q17),0)/100,0)-ROUNDUP(IFERROR(FIND("uzmanlık",S17),0)/100,0)-COUNTBLANK(C17:T17)-COUNTIF(C17:T17,"Türk Dili")-COUNTIF(C17:T17,"Atatürk İlk. Ve İnk. Tar.")-COUNTIF(C17:T17,"Staj 1")-COUNTIF(C17:T17,"Staj 2")-COUNTIF(C17:T17,"Bilg. Müh. Tasarımı")-COUNTIF(C17:T17,"Fizik I - Lab")</f>
        <v>6</v>
      </c>
      <c r="X17" s="370"/>
    </row>
    <row r="18" spans="1:24" s="54" customFormat="1" ht="15.75" customHeight="1" x14ac:dyDescent="0.25">
      <c r="A18" s="807"/>
      <c r="B18" s="764" t="s">
        <v>45</v>
      </c>
      <c r="C18" s="900"/>
      <c r="D18" s="901"/>
      <c r="E18" s="901"/>
      <c r="F18" s="902"/>
      <c r="G18" s="833" t="s">
        <v>185</v>
      </c>
      <c r="H18" s="834"/>
      <c r="I18" s="834"/>
      <c r="J18" s="835"/>
      <c r="K18" s="557"/>
      <c r="L18" s="557"/>
      <c r="M18" s="557"/>
      <c r="N18" s="709"/>
      <c r="O18" s="934" t="s">
        <v>197</v>
      </c>
      <c r="P18" s="935"/>
      <c r="Q18" s="278"/>
      <c r="R18" s="587"/>
      <c r="S18" s="600"/>
      <c r="T18" s="604"/>
      <c r="U18" s="621"/>
      <c r="V18" s="686" t="s">
        <v>522</v>
      </c>
      <c r="W18" s="369">
        <f>22-ROUNDUP(IFERROR(FIND("nline",#REF!),0)/100,0)-ROUNDUP(IFERROR(FIND("nline",#REF!),0)/100,0)-ROUNDUP(IFERROR(FIND("nline",#REF!),0)/100,0)-ROUNDUP(IFERROR(FIND("nline",Q18),0)/100,0)-ROUNDUP(IFERROR(FIND("uzmanlık",S18),0)/100,0)-COUNTBLANK(C18:T18)-COUNTIF(C18:T18,"Türk Dili")-COUNTIF(C18:T18,"Atatürk İlk. Ve İnk. Tar.")-COUNTIF(C18:T18,"Staj 1")-COUNTIF(C18:T18,"Staj 2")-COUNTIF(C18:T18,"Bilg. Müh. Tasarımı")-COUNTIF(C18:T18,"Fizik I - Lab")</f>
        <v>6</v>
      </c>
      <c r="X18" s="370"/>
    </row>
    <row r="19" spans="1:24" s="54" customFormat="1" ht="15.75" customHeight="1" thickBot="1" x14ac:dyDescent="0.3">
      <c r="A19" s="808"/>
      <c r="B19" s="765">
        <v>0.95833333333333337</v>
      </c>
      <c r="C19" s="903"/>
      <c r="D19" s="904"/>
      <c r="E19" s="904"/>
      <c r="F19" s="905"/>
      <c r="G19" s="836" t="s">
        <v>185</v>
      </c>
      <c r="H19" s="837"/>
      <c r="I19" s="837"/>
      <c r="J19" s="838"/>
      <c r="K19" s="842"/>
      <c r="L19" s="843"/>
      <c r="M19" s="843"/>
      <c r="N19" s="844"/>
      <c r="O19" s="936" t="s">
        <v>197</v>
      </c>
      <c r="P19" s="937"/>
      <c r="Q19" s="276"/>
      <c r="R19" s="587"/>
      <c r="S19" s="602"/>
      <c r="T19" s="617"/>
      <c r="U19" s="622"/>
      <c r="V19" s="687" t="s">
        <v>490</v>
      </c>
      <c r="W19" s="369">
        <f>22-ROUNDUP(IFERROR(FIND("nline",#REF!),0)/100,0)-ROUNDUP(IFERROR(FIND("nline",#REF!),0)/100,0)-ROUNDUP(IFERROR(FIND("nline",#REF!),0)/100,0)-ROUNDUP(IFERROR(FIND("nline",Q19),0)/100,0)-ROUNDUP(IFERROR(FIND("uzmanlık",S19),0)/100,0)-COUNTBLANK(C19:T19)-COUNTIF(C19:T19,"Türk Dili")-COUNTIF(C19:T19,"Atatürk İlk. Ve İnk. Tar.")-COUNTIF(C19:T19,"Staj 1")-COUNTIF(C19:T19,"Staj 2")-COUNTIF(C19:T19,"Bilg. Müh. Tasarımı")-COUNTIF(C19:T19,"Fizik I - Lab")</f>
        <v>6</v>
      </c>
      <c r="X19" s="370"/>
    </row>
    <row r="20" spans="1:24" ht="15.75" customHeight="1" x14ac:dyDescent="0.25">
      <c r="A20" s="806" t="s">
        <v>1</v>
      </c>
      <c r="B20" s="762">
        <v>0.25</v>
      </c>
      <c r="C20" s="910"/>
      <c r="D20" s="911"/>
      <c r="E20" s="911"/>
      <c r="F20" s="912"/>
      <c r="G20" s="827" t="s">
        <v>185</v>
      </c>
      <c r="H20" s="828"/>
      <c r="I20" s="828"/>
      <c r="J20" s="828"/>
      <c r="K20" s="845"/>
      <c r="L20" s="846"/>
      <c r="M20" s="846"/>
      <c r="N20" s="847"/>
      <c r="O20" s="938" t="s">
        <v>185</v>
      </c>
      <c r="P20" s="939"/>
      <c r="Q20" s="277"/>
      <c r="R20" s="673"/>
      <c r="S20" s="121"/>
      <c r="T20" s="265"/>
      <c r="U20" s="626"/>
      <c r="V20" s="688"/>
      <c r="W20" s="369">
        <f>22-ROUNDUP(IFERROR(FIND("nline",#REF!),0)/100,0)-ROUNDUP(IFERROR(FIND("nline",#REF!),0)/100,0)-ROUNDUP(IFERROR(FIND("nline",#REF!),0)/100,0)-ROUNDUP(IFERROR(FIND("nline",Q20),0)/100,0)-ROUNDUP(IFERROR(FIND("uzmanlık",S20),0)/100,0)-COUNTBLANK(C20:T20)-COUNTIF(C20:T20,"Türk Dili")-COUNTIF(C20:T20,"Atatürk İlk. Ve İnk. Tar.")-COUNTIF(C20:T20,"Staj 1")-COUNTIF(C20:T20,"Staj 2")-COUNTIF(C20:T20,"Bilg. Müh. Tasarımı")-COUNTIF(C20:T20,"Fizik I - Lab")</f>
        <v>6</v>
      </c>
      <c r="X20" s="368"/>
    </row>
    <row r="21" spans="1:24" ht="15.75" customHeight="1" x14ac:dyDescent="0.25">
      <c r="A21" s="807"/>
      <c r="B21" s="763">
        <v>0.29166666666666669</v>
      </c>
      <c r="C21" s="913"/>
      <c r="D21" s="914"/>
      <c r="E21" s="914"/>
      <c r="F21" s="915"/>
      <c r="G21" s="744"/>
      <c r="H21" s="766"/>
      <c r="I21" s="766"/>
      <c r="J21" s="766"/>
      <c r="K21" s="581"/>
      <c r="L21" s="582"/>
      <c r="M21" s="582"/>
      <c r="N21" s="767"/>
      <c r="O21" s="938" t="s">
        <v>197</v>
      </c>
      <c r="P21" s="939"/>
      <c r="Q21" s="646"/>
      <c r="R21" s="673"/>
      <c r="S21" s="137"/>
      <c r="T21" s="154"/>
      <c r="U21" s="768"/>
      <c r="V21" s="769"/>
      <c r="W21" s="369"/>
      <c r="X21" s="368"/>
    </row>
    <row r="22" spans="1:24" ht="15.75" customHeight="1" x14ac:dyDescent="0.25">
      <c r="A22" s="807"/>
      <c r="B22" s="763">
        <v>0.33333333333333331</v>
      </c>
      <c r="C22" s="913" t="s">
        <v>185</v>
      </c>
      <c r="D22" s="914"/>
      <c r="E22" s="914"/>
      <c r="F22" s="915"/>
      <c r="G22" s="829" t="s">
        <v>185</v>
      </c>
      <c r="H22" s="830"/>
      <c r="I22" s="830"/>
      <c r="J22" s="830"/>
      <c r="K22" s="863"/>
      <c r="L22" s="864"/>
      <c r="M22" s="864"/>
      <c r="N22" s="924"/>
      <c r="O22" s="940" t="s">
        <v>197</v>
      </c>
      <c r="P22" s="941"/>
      <c r="Q22" s="269"/>
      <c r="R22" s="673"/>
      <c r="S22" s="608"/>
      <c r="T22" s="116"/>
      <c r="U22" s="627"/>
      <c r="V22" s="689"/>
      <c r="W22" s="369">
        <f>22-ROUNDUP(IFERROR(FIND("nline",#REF!),0)/100,0)-ROUNDUP(IFERROR(FIND("nline",#REF!),0)/100,0)-ROUNDUP(IFERROR(FIND("nline",#REF!),0)/100,0)-ROUNDUP(IFERROR(FIND("nline",Q22),0)/100,0)-ROUNDUP(IFERROR(FIND("uzmanlık",S22),0)/100,0)-COUNTBLANK(C22:T22)-COUNTIF(C22:T22,"Türk Dili")-COUNTIF(C22:T22,"Atatürk İlk. Ve İnk. Tar.")-COUNTIF(C22:T22,"Staj 1")-COUNTIF(C22:T22,"Staj 2")-COUNTIF(C22:T22,"Bilg. Müh. Tasarımı")-COUNTIF(C22:T22,"Fizik I - Lab")</f>
        <v>7</v>
      </c>
      <c r="X22" s="368"/>
    </row>
    <row r="23" spans="1:24" ht="15.75" customHeight="1" x14ac:dyDescent="0.25">
      <c r="A23" s="807"/>
      <c r="B23" s="763">
        <v>0.375</v>
      </c>
      <c r="C23" s="453" t="s">
        <v>260</v>
      </c>
      <c r="D23" s="454" t="s">
        <v>261</v>
      </c>
      <c r="E23" s="751" t="s">
        <v>533</v>
      </c>
      <c r="F23" s="455"/>
      <c r="G23" s="516" t="s">
        <v>265</v>
      </c>
      <c r="H23" s="511" t="s">
        <v>266</v>
      </c>
      <c r="I23" s="512" t="s">
        <v>575</v>
      </c>
      <c r="J23" s="517"/>
      <c r="K23" s="571" t="s">
        <v>545</v>
      </c>
      <c r="L23" s="785" t="s">
        <v>580</v>
      </c>
      <c r="M23" s="785"/>
      <c r="N23" s="641"/>
      <c r="O23" s="439" t="s">
        <v>286</v>
      </c>
      <c r="P23" s="673"/>
      <c r="Q23" s="271" t="s">
        <v>173</v>
      </c>
      <c r="R23" s="673"/>
      <c r="S23" s="608" t="s">
        <v>562</v>
      </c>
      <c r="T23" s="116"/>
      <c r="U23" s="628" t="s">
        <v>188</v>
      </c>
      <c r="V23" s="689"/>
      <c r="W23" s="369">
        <f>22-ROUNDUP(IFERROR(FIND("nline",#REF!),0)/100,0)-ROUNDUP(IFERROR(FIND("nline",#REF!),0)/100,0)-ROUNDUP(IFERROR(FIND("nline",#REF!),0)/100,0)-ROUNDUP(IFERROR(FIND("nline",Q23),0)/100,0)-ROUNDUP(IFERROR(FIND("uzmanlık",S23),0)/100,0)-COUNTBLANK(C23:T23)-COUNTIF(C23:T23,"Türk Dili")-COUNTIF(C23:T23,"Atatürk İlk. Ve İnk. Tar.")-COUNTIF(C23:T23,"Staj 1")-COUNTIF(C23:T23,"Staj 2")-COUNTIF(C23:T23,"Bilg. Müh. Tasarımı")-COUNTIF(C23:T23,"Fizik I - Lab")</f>
        <v>15</v>
      </c>
      <c r="X23" s="368"/>
    </row>
    <row r="24" spans="1:24" ht="15.75" customHeight="1" x14ac:dyDescent="0.25">
      <c r="A24" s="807"/>
      <c r="B24" s="763">
        <v>0.41666666666666702</v>
      </c>
      <c r="C24" s="453" t="s">
        <v>260</v>
      </c>
      <c r="D24" s="454" t="s">
        <v>261</v>
      </c>
      <c r="E24" s="751" t="s">
        <v>533</v>
      </c>
      <c r="F24" s="455"/>
      <c r="G24" s="710" t="s">
        <v>265</v>
      </c>
      <c r="H24" s="511" t="s">
        <v>266</v>
      </c>
      <c r="I24" s="783" t="s">
        <v>575</v>
      </c>
      <c r="J24" s="517"/>
      <c r="K24" s="571" t="s">
        <v>545</v>
      </c>
      <c r="L24" s="785" t="s">
        <v>580</v>
      </c>
      <c r="M24" s="785"/>
      <c r="N24" s="641"/>
      <c r="O24" s="439" t="s">
        <v>286</v>
      </c>
      <c r="P24" s="673"/>
      <c r="Q24" s="271" t="s">
        <v>173</v>
      </c>
      <c r="R24" s="673"/>
      <c r="S24" s="608" t="s">
        <v>562</v>
      </c>
      <c r="T24" s="116"/>
      <c r="U24" s="628" t="s">
        <v>490</v>
      </c>
      <c r="V24" s="689"/>
      <c r="W24" s="369">
        <f>22-ROUNDUP(IFERROR(FIND("nline",#REF!),0)/100,0)-ROUNDUP(IFERROR(FIND("nline",#REF!),0)/100,0)-ROUNDUP(IFERROR(FIND("nline",#REF!),0)/100,0)-ROUNDUP(IFERROR(FIND("nline",Q24),0)/100,0)-ROUNDUP(IFERROR(FIND("uzmanlık",S24),0)/100,0)-COUNTBLANK(C24:T24)-COUNTIF(C24:T24,"Türk Dili")-COUNTIF(C24:T24,"Atatürk İlk. Ve İnk. Tar.")-COUNTIF(C24:T24,"Staj 1")-COUNTIF(C24:T24,"Staj 2")-COUNTIF(C24:T24,"Bilg. Müh. Tasarımı")-COUNTIF(C24:T24,"Fizik I - Lab")</f>
        <v>15</v>
      </c>
      <c r="X24" s="368"/>
    </row>
    <row r="25" spans="1:24" ht="15.75" customHeight="1" x14ac:dyDescent="0.25">
      <c r="A25" s="807"/>
      <c r="B25" s="763">
        <v>0.45833333333333298</v>
      </c>
      <c r="C25" s="441"/>
      <c r="D25" s="442" t="s">
        <v>257</v>
      </c>
      <c r="E25" s="442"/>
      <c r="F25" s="446" t="s">
        <v>262</v>
      </c>
      <c r="G25" s="670" t="s">
        <v>494</v>
      </c>
      <c r="H25" s="511" t="s">
        <v>492</v>
      </c>
      <c r="I25" s="512" t="s">
        <v>496</v>
      </c>
      <c r="J25" s="517"/>
      <c r="K25" s="571" t="s">
        <v>545</v>
      </c>
      <c r="L25" s="785" t="s">
        <v>507</v>
      </c>
      <c r="M25" s="785"/>
      <c r="N25" s="641"/>
      <c r="O25" s="439" t="s">
        <v>514</v>
      </c>
      <c r="P25" s="673"/>
      <c r="Q25" s="322"/>
      <c r="R25" s="673"/>
      <c r="S25" s="608" t="s">
        <v>503</v>
      </c>
      <c r="T25" s="116"/>
      <c r="U25" s="627"/>
      <c r="V25" s="689"/>
      <c r="W25" s="369">
        <f>22-ROUNDUP(IFERROR(FIND("nline",#REF!),0)/100,0)-ROUNDUP(IFERROR(FIND("nline",#REF!),0)/100,0)-ROUNDUP(IFERROR(FIND("nline",#REF!),0)/100,0)-ROUNDUP(IFERROR(FIND("nline",Q25),0)/100,0)-ROUNDUP(IFERROR(FIND("uzmanlık",S25),0)/100,0)-COUNTBLANK(C25:T25)-COUNTIF(C25:T25,"Türk Dili")-COUNTIF(C25:T25,"Atatürk İlk. Ve İnk. Tar.")-COUNTIF(C25:T25,"Staj 1")-COUNTIF(C25:T25,"Staj 2")-COUNTIF(C25:T25,"Bilg. Müh. Tasarımı")-COUNTIF(C25:T25,"Fizik I - Lab")</f>
        <v>13</v>
      </c>
      <c r="X25" s="368"/>
    </row>
    <row r="26" spans="1:24" ht="15.75" customHeight="1" x14ac:dyDescent="0.25">
      <c r="A26" s="807"/>
      <c r="B26" s="763">
        <v>0.5</v>
      </c>
      <c r="C26" s="441"/>
      <c r="D26" s="442" t="s">
        <v>489</v>
      </c>
      <c r="E26" s="442"/>
      <c r="F26" s="447" t="s">
        <v>490</v>
      </c>
      <c r="G26" s="510" t="s">
        <v>543</v>
      </c>
      <c r="H26" s="512"/>
      <c r="I26" s="510"/>
      <c r="J26" s="517"/>
      <c r="K26" s="573" t="s">
        <v>546</v>
      </c>
      <c r="L26" s="785" t="s">
        <v>547</v>
      </c>
      <c r="M26" s="785" t="s">
        <v>549</v>
      </c>
      <c r="N26" s="641"/>
      <c r="O26" s="439" t="s">
        <v>302</v>
      </c>
      <c r="P26" s="673"/>
      <c r="Q26" s="202"/>
      <c r="R26" s="673"/>
      <c r="S26" s="608" t="s">
        <v>185</v>
      </c>
      <c r="T26" s="116"/>
      <c r="U26" s="627"/>
      <c r="V26" s="689"/>
      <c r="W26" s="369">
        <f>22-ROUNDUP(IFERROR(FIND("nline",#REF!),0)/100,0)-ROUNDUP(IFERROR(FIND("nline",#REF!),0)/100,0)-ROUNDUP(IFERROR(FIND("nline",#REF!),0)/100,0)-ROUNDUP(IFERROR(FIND("nline",Q26),0)/100,0)-ROUNDUP(IFERROR(FIND("uzmanlık",S26),0)/100,0)-COUNTBLANK(C26:T26)-COUNTIF(C26:T26,"Türk Dili")-COUNTIF(C26:T26,"Atatürk İlk. Ve İnk. Tar.")-COUNTIF(C26:T26,"Staj 1")-COUNTIF(C26:T26,"Staj 2")-COUNTIF(C26:T26,"Bilg. Müh. Tasarımı")-COUNTIF(C26:T26,"Fizik I - Lab")</f>
        <v>12</v>
      </c>
      <c r="X26" s="368"/>
    </row>
    <row r="27" spans="1:24" ht="15.75" customHeight="1" x14ac:dyDescent="0.25">
      <c r="A27" s="807"/>
      <c r="B27" s="763">
        <v>0.54166666666666596</v>
      </c>
      <c r="C27" s="441"/>
      <c r="D27" s="442"/>
      <c r="E27" s="672"/>
      <c r="F27" s="455"/>
      <c r="G27" s="510" t="s">
        <v>543</v>
      </c>
      <c r="H27" s="511" t="s">
        <v>540</v>
      </c>
      <c r="I27" s="511" t="s">
        <v>502</v>
      </c>
      <c r="J27" s="517"/>
      <c r="K27" s="573" t="s">
        <v>546</v>
      </c>
      <c r="L27" s="785" t="s">
        <v>547</v>
      </c>
      <c r="M27" s="785" t="s">
        <v>549</v>
      </c>
      <c r="N27" s="641"/>
      <c r="O27" s="439" t="s">
        <v>302</v>
      </c>
      <c r="P27" s="673"/>
      <c r="Q27" s="202"/>
      <c r="R27" s="673"/>
      <c r="S27" s="608" t="s">
        <v>563</v>
      </c>
      <c r="T27" s="116"/>
      <c r="U27" s="627"/>
      <c r="V27" s="689"/>
      <c r="W27" s="369">
        <f>22-ROUNDUP(IFERROR(FIND("nline",#REF!),0)/100,0)-ROUNDUP(IFERROR(FIND("nline",#REF!),0)/100,0)-ROUNDUP(IFERROR(FIND("nline",#REF!),0)/100,0)-ROUNDUP(IFERROR(FIND("nline",Q27),0)/100,0)-ROUNDUP(IFERROR(FIND("uzmanlık",S27),0)/100,0)-COUNTBLANK(C27:T27)-COUNTIF(C27:T27,"Türk Dili")-COUNTIF(C27:T27,"Atatürk İlk. Ve İnk. Tar.")-COUNTIF(C27:T27,"Staj 1")-COUNTIF(C27:T27,"Staj 2")-COUNTIF(C27:T27,"Bilg. Müh. Tasarımı")-COUNTIF(C27:T27,"Fizik I - Lab")</f>
        <v>12</v>
      </c>
      <c r="X27" s="368"/>
    </row>
    <row r="28" spans="1:24" ht="15.75" customHeight="1" x14ac:dyDescent="0.25">
      <c r="A28" s="807"/>
      <c r="B28" s="763">
        <v>0.58333333333333304</v>
      </c>
      <c r="C28" s="444"/>
      <c r="D28" s="445"/>
      <c r="E28" s="672"/>
      <c r="F28" s="455"/>
      <c r="G28" s="510" t="s">
        <v>524</v>
      </c>
      <c r="H28" s="511" t="s">
        <v>504</v>
      </c>
      <c r="I28" s="511" t="s">
        <v>503</v>
      </c>
      <c r="J28" s="517"/>
      <c r="K28" s="573" t="s">
        <v>511</v>
      </c>
      <c r="L28" s="785" t="s">
        <v>498</v>
      </c>
      <c r="M28" s="785" t="s">
        <v>512</v>
      </c>
      <c r="N28" s="641"/>
      <c r="O28" s="439" t="s">
        <v>488</v>
      </c>
      <c r="P28" s="673"/>
      <c r="Q28" s="271"/>
      <c r="R28" s="673"/>
      <c r="S28" s="608" t="s">
        <v>563</v>
      </c>
      <c r="T28" s="116" t="s">
        <v>564</v>
      </c>
      <c r="U28" s="627"/>
      <c r="V28" s="689"/>
      <c r="W28" s="369">
        <f>22-ROUNDUP(IFERROR(FIND("nline",#REF!),0)/100,0)-ROUNDUP(IFERROR(FIND("nline",#REF!),0)/100,0)-ROUNDUP(IFERROR(FIND("nline",#REF!),0)/100,0)-ROUNDUP(IFERROR(FIND("nline",Q28),0)/100,0)-ROUNDUP(IFERROR(FIND("uzmanlık",S28),0)/100,0)-COUNTBLANK(C28:T28)-COUNTIF(C28:T28,"Türk Dili")-COUNTIF(C28:T28,"Atatürk İlk. Ve İnk. Tar.")-COUNTIF(C28:T28,"Staj 1")-COUNTIF(C28:T28,"Staj 2")-COUNTIF(C28:T28,"Bilg. Müh. Tasarımı")-COUNTIF(C28:T28,"Fizik I - Lab")</f>
        <v>13</v>
      </c>
      <c r="X28" s="368"/>
    </row>
    <row r="29" spans="1:24" s="54" customFormat="1" ht="15.75" customHeight="1" x14ac:dyDescent="0.25">
      <c r="A29" s="807"/>
      <c r="B29" s="764">
        <v>0.625</v>
      </c>
      <c r="C29" s="456" t="s">
        <v>185</v>
      </c>
      <c r="D29" s="451"/>
      <c r="E29" s="451"/>
      <c r="F29" s="448"/>
      <c r="G29" s="510" t="s">
        <v>185</v>
      </c>
      <c r="H29" s="521" t="s">
        <v>540</v>
      </c>
      <c r="I29" s="721" t="s">
        <v>271</v>
      </c>
      <c r="J29" s="520"/>
      <c r="K29" s="665" t="s">
        <v>274</v>
      </c>
      <c r="L29" s="575"/>
      <c r="M29" s="575" t="s">
        <v>550</v>
      </c>
      <c r="N29" s="641"/>
      <c r="O29" s="639"/>
      <c r="P29" s="726" t="s">
        <v>302</v>
      </c>
      <c r="Q29" s="271"/>
      <c r="R29" s="673"/>
      <c r="S29" s="608" t="s">
        <v>489</v>
      </c>
      <c r="T29" s="116" t="s">
        <v>564</v>
      </c>
      <c r="U29" s="627"/>
      <c r="V29" s="689" t="s">
        <v>185</v>
      </c>
      <c r="W29" s="369">
        <f>22-ROUNDUP(IFERROR(FIND("nline",#REF!),0)/100,0)-ROUNDUP(IFERROR(FIND("nline",#REF!),0)/100,0)-ROUNDUP(IFERROR(FIND("nline",#REF!),0)/100,0)-ROUNDUP(IFERROR(FIND("nline",Q29),0)/100,0)-ROUNDUP(IFERROR(FIND("uzmanlık",S29),0)/100,0)-COUNTBLANK(C29:T29)-COUNTIF(C29:T29,"Türk Dili")-COUNTIF(C29:T29,"Atatürk İlk. Ve İnk. Tar.")-COUNTIF(C29:T29,"Staj 1")-COUNTIF(C29:T29,"Staj 2")-COUNTIF(C29:T29,"Bilg. Müh. Tasarımı")-COUNTIF(C29:T29,"Fizik I - Lab")</f>
        <v>13</v>
      </c>
      <c r="X29" s="370"/>
    </row>
    <row r="30" spans="1:24" s="54" customFormat="1" ht="15.75" customHeight="1" x14ac:dyDescent="0.25">
      <c r="A30" s="807"/>
      <c r="B30" s="764">
        <v>0.66666666666666596</v>
      </c>
      <c r="C30" s="456"/>
      <c r="D30" s="451"/>
      <c r="E30" s="451"/>
      <c r="F30" s="448"/>
      <c r="G30" s="518"/>
      <c r="H30" s="521" t="s">
        <v>504</v>
      </c>
      <c r="I30" s="721" t="s">
        <v>495</v>
      </c>
      <c r="J30" s="520"/>
      <c r="K30" s="665" t="s">
        <v>274</v>
      </c>
      <c r="L30" s="575"/>
      <c r="M30" s="575" t="s">
        <v>550</v>
      </c>
      <c r="N30" s="641"/>
      <c r="O30" s="639"/>
      <c r="P30" s="726" t="s">
        <v>302</v>
      </c>
      <c r="Q30" s="202"/>
      <c r="R30" s="673"/>
      <c r="S30" s="608"/>
      <c r="T30" s="116" t="s">
        <v>507</v>
      </c>
      <c r="U30" s="627"/>
      <c r="V30" s="689" t="s">
        <v>185</v>
      </c>
      <c r="W30" s="369">
        <f>22-ROUNDUP(IFERROR(FIND("nline",#REF!),0)/100,0)-ROUNDUP(IFERROR(FIND("nline",#REF!),0)/100,0)-ROUNDUP(IFERROR(FIND("nline",#REF!),0)/100,0)-ROUNDUP(IFERROR(FIND("nline",Q30),0)/100,0)-ROUNDUP(IFERROR(FIND("uzmanlık",S30),0)/100,0)-COUNTBLANK(C30:T30)-COUNTIF(C30:T30,"Türk Dili")-COUNTIF(C30:T30,"Atatürk İlk. Ve İnk. Tar.")-COUNTIF(C30:T30,"Staj 1")-COUNTIF(C30:T30,"Staj 2")-COUNTIF(C30:T30,"Bilg. Müh. Tasarımı")-COUNTIF(C30:T30,"Fizik I - Lab")</f>
        <v>10</v>
      </c>
      <c r="X30" s="370"/>
    </row>
    <row r="31" spans="1:24" s="54" customFormat="1" ht="15.75" customHeight="1" x14ac:dyDescent="0.25">
      <c r="A31" s="807"/>
      <c r="B31" s="764">
        <v>0.70833333333333304</v>
      </c>
      <c r="C31" s="450"/>
      <c r="D31" s="451" t="s">
        <v>534</v>
      </c>
      <c r="E31" s="443" t="s">
        <v>185</v>
      </c>
      <c r="F31" s="452" t="s">
        <v>262</v>
      </c>
      <c r="G31" s="518" t="s">
        <v>265</v>
      </c>
      <c r="H31" s="519" t="s">
        <v>266</v>
      </c>
      <c r="I31" s="521" t="s">
        <v>502</v>
      </c>
      <c r="J31" s="520" t="s">
        <v>185</v>
      </c>
      <c r="K31" s="665" t="s">
        <v>511</v>
      </c>
      <c r="L31" s="575" t="s">
        <v>185</v>
      </c>
      <c r="M31" s="575" t="s">
        <v>512</v>
      </c>
      <c r="N31" s="641"/>
      <c r="O31" s="639"/>
      <c r="P31" s="726" t="s">
        <v>488</v>
      </c>
      <c r="Q31" s="202"/>
      <c r="R31" s="673"/>
      <c r="S31" s="608"/>
      <c r="T31" s="116" t="s">
        <v>185</v>
      </c>
      <c r="U31" s="627"/>
      <c r="V31" s="689" t="s">
        <v>185</v>
      </c>
      <c r="W31" s="369">
        <f>22-ROUNDUP(IFERROR(FIND("nline",#REF!),0)/100,0)-ROUNDUP(IFERROR(FIND("nline",#REF!),0)/100,0)-ROUNDUP(IFERROR(FIND("nline",#REF!),0)/100,0)-ROUNDUP(IFERROR(FIND("nline",Q31),0)/100,0)-ROUNDUP(IFERROR(FIND("uzmanlık",S31),0)/100,0)-COUNTBLANK(C31:T31)-COUNTIF(C31:T31,"Türk Dili")-COUNTIF(C31:T31,"Atatürk İlk. Ve İnk. Tar.")-COUNTIF(C31:T31,"Staj 1")-COUNTIF(C31:T31,"Staj 2")-COUNTIF(C31:T31,"Bilg. Müh. Tasarımı")-COUNTIF(C31:T31,"Fizik I - Lab")</f>
        <v>16</v>
      </c>
      <c r="X31" s="370"/>
    </row>
    <row r="32" spans="1:24" s="54" customFormat="1" ht="15.75" customHeight="1" x14ac:dyDescent="0.25">
      <c r="A32" s="807"/>
      <c r="B32" s="764">
        <v>0.75</v>
      </c>
      <c r="C32" s="450"/>
      <c r="D32" s="451" t="s">
        <v>489</v>
      </c>
      <c r="E32" s="443" t="s">
        <v>185</v>
      </c>
      <c r="F32" s="449" t="s">
        <v>490</v>
      </c>
      <c r="G32" s="518" t="s">
        <v>265</v>
      </c>
      <c r="H32" s="519" t="s">
        <v>266</v>
      </c>
      <c r="I32" s="521" t="s">
        <v>503</v>
      </c>
      <c r="J32" s="520" t="s">
        <v>185</v>
      </c>
      <c r="K32" s="665" t="s">
        <v>548</v>
      </c>
      <c r="L32" s="575" t="s">
        <v>278</v>
      </c>
      <c r="M32" s="575" t="s">
        <v>185</v>
      </c>
      <c r="N32" s="641"/>
      <c r="O32" s="638" t="s">
        <v>288</v>
      </c>
      <c r="P32" s="397" t="s">
        <v>185</v>
      </c>
      <c r="Q32" s="272"/>
      <c r="R32" s="673"/>
      <c r="S32" s="609"/>
      <c r="T32" s="116"/>
      <c r="U32" s="627"/>
      <c r="V32" s="689" t="s">
        <v>526</v>
      </c>
      <c r="W32" s="369">
        <f>22-ROUNDUP(IFERROR(FIND("nline",#REF!),0)/100,0)-ROUNDUP(IFERROR(FIND("nline",#REF!),0)/100,0)-ROUNDUP(IFERROR(FIND("nline",#REF!),0)/100,0)-ROUNDUP(IFERROR(FIND("nline",Q32),0)/100,0)-ROUNDUP(IFERROR(FIND("uzmanlık",S32),0)/100,0)-COUNTBLANK(C32:T32)-COUNTIF(C32:T32,"Türk Dili")-COUNTIF(C32:T32,"Atatürk İlk. Ve İnk. Tar.")-COUNTIF(C32:T32,"Staj 1")-COUNTIF(C32:T32,"Staj 2")-COUNTIF(C32:T32,"Bilg. Müh. Tasarımı")-COUNTIF(C32:T32,"Fizik I - Lab")</f>
        <v>16</v>
      </c>
      <c r="X32" s="370"/>
    </row>
    <row r="33" spans="1:24" s="54" customFormat="1" ht="15.75" customHeight="1" x14ac:dyDescent="0.25">
      <c r="A33" s="807"/>
      <c r="B33" s="764">
        <v>0.79166666666666696</v>
      </c>
      <c r="C33" s="456" t="s">
        <v>260</v>
      </c>
      <c r="D33" s="451" t="s">
        <v>261</v>
      </c>
      <c r="E33" s="451" t="s">
        <v>535</v>
      </c>
      <c r="F33" s="449"/>
      <c r="G33" s="518" t="s">
        <v>494</v>
      </c>
      <c r="H33" s="515" t="s">
        <v>492</v>
      </c>
      <c r="I33" s="521" t="s">
        <v>305</v>
      </c>
      <c r="J33" s="520" t="s">
        <v>185</v>
      </c>
      <c r="K33" s="665" t="s">
        <v>548</v>
      </c>
      <c r="L33" s="575" t="s">
        <v>278</v>
      </c>
      <c r="M33" s="575" t="s">
        <v>185</v>
      </c>
      <c r="N33" s="641"/>
      <c r="O33" s="638" t="s">
        <v>288</v>
      </c>
      <c r="P33" s="397" t="s">
        <v>303</v>
      </c>
      <c r="Q33" s="272"/>
      <c r="R33" s="673"/>
      <c r="S33" s="609"/>
      <c r="T33" s="116"/>
      <c r="U33" s="627"/>
      <c r="V33" s="689" t="s">
        <v>510</v>
      </c>
      <c r="W33" s="369">
        <f>22-ROUNDUP(IFERROR(FIND("nline",#REF!),0)/100,0)-ROUNDUP(IFERROR(FIND("nline",#REF!),0)/100,0)-ROUNDUP(IFERROR(FIND("nline",#REF!),0)/100,0)-ROUNDUP(IFERROR(FIND("nline",Q33),0)/100,0)-ROUNDUP(IFERROR(FIND("uzmanlık",S33),0)/100,0)-COUNTBLANK(C33:T33)-COUNTIF(C33:T33,"Türk Dili")-COUNTIF(C33:T33,"Atatürk İlk. Ve İnk. Tar.")-COUNTIF(C33:T33,"Staj 1")-COUNTIF(C33:T33,"Staj 2")-COUNTIF(C33:T33,"Bilg. Müh. Tasarımı")-COUNTIF(C33:T33,"Fizik I - Lab")</f>
        <v>16</v>
      </c>
      <c r="X33" s="370"/>
    </row>
    <row r="34" spans="1:24" s="54" customFormat="1" ht="15.75" customHeight="1" x14ac:dyDescent="0.25">
      <c r="A34" s="807"/>
      <c r="B34" s="764">
        <v>0.83333333333333304</v>
      </c>
      <c r="C34" s="456" t="s">
        <v>260</v>
      </c>
      <c r="D34" s="451" t="s">
        <v>261</v>
      </c>
      <c r="E34" s="451" t="s">
        <v>535</v>
      </c>
      <c r="F34" s="449"/>
      <c r="G34" s="518" t="s">
        <v>185</v>
      </c>
      <c r="H34" s="515"/>
      <c r="I34" s="521" t="s">
        <v>305</v>
      </c>
      <c r="J34" s="520"/>
      <c r="K34" s="665" t="s">
        <v>548</v>
      </c>
      <c r="L34" s="575" t="s">
        <v>498</v>
      </c>
      <c r="M34" s="575"/>
      <c r="N34" s="641"/>
      <c r="O34" s="638" t="s">
        <v>516</v>
      </c>
      <c r="P34" s="397" t="s">
        <v>303</v>
      </c>
      <c r="Q34" s="272"/>
      <c r="R34" s="673"/>
      <c r="S34" s="609"/>
      <c r="T34" s="116"/>
      <c r="U34" s="627"/>
      <c r="V34" s="689" t="s">
        <v>299</v>
      </c>
      <c r="W34" s="369">
        <f>22-ROUNDUP(IFERROR(FIND("nline",#REF!),0)/100,0)-ROUNDUP(IFERROR(FIND("nline",#REF!),0)/100,0)-ROUNDUP(IFERROR(FIND("nline",#REF!),0)/100,0)-ROUNDUP(IFERROR(FIND("nline",Q34),0)/100,0)-ROUNDUP(IFERROR(FIND("uzmanlık",S34),0)/100,0)-COUNTBLANK(C34:T34)-COUNTIF(C34:T34,"Türk Dili")-COUNTIF(C34:T34,"Atatürk İlk. Ve İnk. Tar.")-COUNTIF(C34:T34,"Staj 1")-COUNTIF(C34:T34,"Staj 2")-COUNTIF(C34:T34,"Bilg. Müh. Tasarımı")-COUNTIF(C34:T34,"Fizik I - Lab")</f>
        <v>13</v>
      </c>
      <c r="X34" s="370"/>
    </row>
    <row r="35" spans="1:24" s="54" customFormat="1" ht="15.75" customHeight="1" x14ac:dyDescent="0.25">
      <c r="A35" s="807"/>
      <c r="B35" s="764">
        <v>0.875</v>
      </c>
      <c r="C35" s="457"/>
      <c r="D35" s="443"/>
      <c r="E35" s="458"/>
      <c r="F35" s="449"/>
      <c r="G35" s="515"/>
      <c r="H35" s="515"/>
      <c r="I35" s="521" t="s">
        <v>524</v>
      </c>
      <c r="J35" s="520"/>
      <c r="K35" s="574" t="s">
        <v>185</v>
      </c>
      <c r="L35" s="575"/>
      <c r="M35" s="575"/>
      <c r="N35" s="641"/>
      <c r="O35" s="640"/>
      <c r="P35" s="397" t="s">
        <v>496</v>
      </c>
      <c r="Q35" s="272"/>
      <c r="R35" s="673"/>
      <c r="S35" s="609"/>
      <c r="T35" s="116"/>
      <c r="U35" s="627"/>
      <c r="V35" s="689" t="s">
        <v>514</v>
      </c>
      <c r="W35" s="369">
        <f>22-ROUNDUP(IFERROR(FIND("nline",#REF!),0)/100,0)-ROUNDUP(IFERROR(FIND("nline",#REF!),0)/100,0)-ROUNDUP(IFERROR(FIND("nline",#REF!),0)/100,0)-ROUNDUP(IFERROR(FIND("nline",Q35),0)/100,0)-ROUNDUP(IFERROR(FIND("uzmanlık",S35),0)/100,0)-COUNTBLANK(C35:T35)-COUNTIF(C35:T35,"Türk Dili")-COUNTIF(C35:T35,"Atatürk İlk. Ve İnk. Tar.")-COUNTIF(C35:T35,"Staj 1")-COUNTIF(C35:T35,"Staj 2")-COUNTIF(C35:T35,"Bilg. Müh. Tasarımı")-COUNTIF(C35:T35,"Fizik I - Lab")</f>
        <v>7</v>
      </c>
      <c r="X35" s="370"/>
    </row>
    <row r="36" spans="1:24" s="54" customFormat="1" ht="15.75" customHeight="1" x14ac:dyDescent="0.25">
      <c r="A36" s="807"/>
      <c r="B36" s="764">
        <v>0.91666666666666663</v>
      </c>
      <c r="C36" s="916"/>
      <c r="D36" s="917"/>
      <c r="E36" s="917"/>
      <c r="F36" s="918"/>
      <c r="G36" s="848" t="s">
        <v>185</v>
      </c>
      <c r="H36" s="849"/>
      <c r="I36" s="849"/>
      <c r="J36" s="850"/>
      <c r="K36" s="666" t="s">
        <v>185</v>
      </c>
      <c r="L36" s="575"/>
      <c r="M36" s="575"/>
      <c r="N36" s="641"/>
      <c r="O36" s="895" t="s">
        <v>197</v>
      </c>
      <c r="P36" s="896"/>
      <c r="Q36" s="308"/>
      <c r="R36" s="673"/>
      <c r="S36" s="608"/>
      <c r="T36" s="116"/>
      <c r="U36" s="627"/>
      <c r="V36" s="689" t="s">
        <v>440</v>
      </c>
      <c r="W36" s="369">
        <f>22-ROUNDUP(IFERROR(FIND("nline",#REF!),0)/100,0)-ROUNDUP(IFERROR(FIND("nline",#REF!),0)/100,0)-ROUNDUP(IFERROR(FIND("nline",#REF!),0)/100,0)-ROUNDUP(IFERROR(FIND("nline",Q36),0)/100,0)-ROUNDUP(IFERROR(FIND("uzmanlık",S36),0)/100,0)-COUNTBLANK(C36:T36)-COUNTIF(C36:T36,"Türk Dili")-COUNTIF(C36:T36,"Atatürk İlk. Ve İnk. Tar.")-COUNTIF(C36:T36,"Staj 1")-COUNTIF(C36:T36,"Staj 2")-COUNTIF(C36:T36,"Bilg. Müh. Tasarımı")-COUNTIF(C36:T36,"Fizik I - Lab")</f>
        <v>7</v>
      </c>
      <c r="X36" s="370"/>
    </row>
    <row r="37" spans="1:24" s="54" customFormat="1" ht="15.75" customHeight="1" thickBot="1" x14ac:dyDescent="0.3">
      <c r="A37" s="808"/>
      <c r="B37" s="765">
        <v>0.95833333333333337</v>
      </c>
      <c r="C37" s="919"/>
      <c r="D37" s="920"/>
      <c r="E37" s="920"/>
      <c r="F37" s="921"/>
      <c r="G37" s="831" t="s">
        <v>185</v>
      </c>
      <c r="H37" s="832"/>
      <c r="I37" s="832"/>
      <c r="J37" s="832"/>
      <c r="K37" s="897"/>
      <c r="L37" s="898"/>
      <c r="M37" s="898"/>
      <c r="N37" s="899"/>
      <c r="O37" s="942" t="s">
        <v>197</v>
      </c>
      <c r="P37" s="943"/>
      <c r="Q37" s="276"/>
      <c r="R37" s="673"/>
      <c r="S37" s="610"/>
      <c r="T37" s="125"/>
      <c r="U37" s="629"/>
      <c r="V37" s="689" t="s">
        <v>496</v>
      </c>
      <c r="W37" s="369">
        <f>22-ROUNDUP(IFERROR(FIND("nline",#REF!),0)/100,0)-ROUNDUP(IFERROR(FIND("nline",#REF!),0)/100,0)-ROUNDUP(IFERROR(FIND("nline",#REF!),0)/100,0)-ROUNDUP(IFERROR(FIND("nline",Q37),0)/100,0)-ROUNDUP(IFERROR(FIND("uzmanlık",S37),0)/100,0)-COUNTBLANK(C37:T37)-COUNTIF(C37:T37,"Türk Dili")-COUNTIF(C37:T37,"Atatürk İlk. Ve İnk. Tar.")-COUNTIF(C37:T37,"Staj 1")-COUNTIF(C37:T37,"Staj 2")-COUNTIF(C37:T37,"Bilg. Müh. Tasarımı")-COUNTIF(C37:T37,"Fizik I - Lab")</f>
        <v>6</v>
      </c>
      <c r="X37" s="370"/>
    </row>
    <row r="38" spans="1:24" ht="15.75" customHeight="1" x14ac:dyDescent="0.25">
      <c r="A38" s="806" t="s">
        <v>2</v>
      </c>
      <c r="B38" s="762">
        <v>0.25</v>
      </c>
      <c r="C38" s="885" t="s">
        <v>527</v>
      </c>
      <c r="D38" s="855"/>
      <c r="E38" s="855"/>
      <c r="F38" s="856"/>
      <c r="G38" s="870"/>
      <c r="H38" s="871"/>
      <c r="I38" s="871"/>
      <c r="J38" s="872"/>
      <c r="K38" s="860" t="s">
        <v>185</v>
      </c>
      <c r="L38" s="861"/>
      <c r="M38" s="861"/>
      <c r="N38" s="862"/>
      <c r="O38" s="674" t="s">
        <v>185</v>
      </c>
      <c r="P38" s="728"/>
      <c r="Q38" s="614"/>
      <c r="R38" s="728"/>
      <c r="S38" s="611"/>
      <c r="T38" s="618"/>
      <c r="U38" s="623"/>
      <c r="V38" s="686"/>
      <c r="W38" s="369">
        <f>22-ROUNDUP(IFERROR(FIND("nline",#REF!),0)/100,0)-ROUNDUP(IFERROR(FIND("nline",#REF!),0)/100,0)-ROUNDUP(IFERROR(FIND("nline",#REF!),0)/100,0)-ROUNDUP(IFERROR(FIND("nline",Q38),0)/100,0)-ROUNDUP(IFERROR(FIND("uzmanlık",S38),0)/100,0)-COUNTBLANK(C38:T38)-COUNTIF(C38:T38,"Türk Dili")-COUNTIF(C38:T38,"Atatürk İlk. Ve İnk. Tar.")-COUNTIF(C38:T38,"Staj 1")-COUNTIF(C38:T38,"Staj 2")-COUNTIF(C38:T38,"Bilg. Müh. Tasarımı")-COUNTIF(C38:T38,"Fizik I - Lab")</f>
        <v>6</v>
      </c>
      <c r="X38" s="368"/>
    </row>
    <row r="39" spans="1:24" ht="15.75" customHeight="1" x14ac:dyDescent="0.25">
      <c r="A39" s="807"/>
      <c r="B39" s="763">
        <v>0.29166666666666669</v>
      </c>
      <c r="C39" s="886" t="s">
        <v>527</v>
      </c>
      <c r="D39" s="858"/>
      <c r="E39" s="858"/>
      <c r="F39" s="859"/>
      <c r="G39" s="549"/>
      <c r="H39" s="550"/>
      <c r="I39" s="550"/>
      <c r="J39" s="770"/>
      <c r="K39" s="771"/>
      <c r="L39" s="868" t="s">
        <v>198</v>
      </c>
      <c r="M39" s="968"/>
      <c r="N39" s="772"/>
      <c r="O39" s="773"/>
      <c r="P39" s="774"/>
      <c r="Q39" s="775"/>
      <c r="R39" s="774"/>
      <c r="S39" s="759"/>
      <c r="T39" s="619"/>
      <c r="U39" s="625"/>
      <c r="V39" s="686"/>
      <c r="W39" s="369"/>
      <c r="X39" s="368"/>
    </row>
    <row r="40" spans="1:24" ht="15.75" customHeight="1" x14ac:dyDescent="0.25">
      <c r="A40" s="807"/>
      <c r="B40" s="763">
        <v>0.33333333333333331</v>
      </c>
      <c r="C40" s="886"/>
      <c r="D40" s="858"/>
      <c r="E40" s="858"/>
      <c r="F40" s="859"/>
      <c r="G40" s="869"/>
      <c r="H40" s="825"/>
      <c r="I40" s="825"/>
      <c r="J40" s="826"/>
      <c r="K40" s="866" t="s">
        <v>185</v>
      </c>
      <c r="L40" s="867"/>
      <c r="M40" s="867"/>
      <c r="N40" s="868"/>
      <c r="O40" s="969" t="s">
        <v>253</v>
      </c>
      <c r="P40" s="970"/>
      <c r="Q40" s="970"/>
      <c r="R40" s="971"/>
      <c r="S40" s="612"/>
      <c r="T40" s="604"/>
      <c r="U40" s="621"/>
      <c r="V40" s="686"/>
      <c r="W40" s="369">
        <f>22-ROUNDUP(IFERROR(FIND("nline",#REF!),0)/100,0)-ROUNDUP(IFERROR(FIND("nline",#REF!),0)/100,0)-ROUNDUP(IFERROR(FIND("nline",#REF!),0)/100,0)-ROUNDUP(IFERROR(FIND("nline",Q40),0)/100,0)-ROUNDUP(IFERROR(FIND("uzmanlık",S40),0)/100,0)-COUNTBLANK(C40:T40)-COUNTIF(C40:T40,"Türk Dili")-COUNTIF(C40:T40,"Atatürk İlk. Ve İnk. Tar.")-COUNTIF(C40:T40,"Staj 1")-COUNTIF(C40:T40,"Staj 2")-COUNTIF(C40:T40,"Bilg. Müh. Tasarımı")-COUNTIF(C40:T40,"Fizik I - Lab")</f>
        <v>5</v>
      </c>
      <c r="X40" s="368"/>
    </row>
    <row r="41" spans="1:24" ht="15.75" customHeight="1" x14ac:dyDescent="0.25">
      <c r="A41" s="807"/>
      <c r="B41" s="763">
        <v>0.375</v>
      </c>
      <c r="C41" s="777" t="s">
        <v>574</v>
      </c>
      <c r="D41" s="475" t="s">
        <v>263</v>
      </c>
      <c r="E41" s="749" t="s">
        <v>536</v>
      </c>
      <c r="F41" s="494"/>
      <c r="G41" s="539" t="s">
        <v>274</v>
      </c>
      <c r="H41" s="529" t="s">
        <v>267</v>
      </c>
      <c r="I41" s="528" t="s">
        <v>270</v>
      </c>
      <c r="J41" s="530"/>
      <c r="K41" s="553" t="s">
        <v>551</v>
      </c>
      <c r="L41" s="561" t="s">
        <v>279</v>
      </c>
      <c r="M41" s="560" t="s">
        <v>284</v>
      </c>
      <c r="N41" s="562"/>
      <c r="O41" s="724" t="s">
        <v>556</v>
      </c>
      <c r="P41" s="632" t="s">
        <v>303</v>
      </c>
      <c r="Q41" s="202" t="s">
        <v>182</v>
      </c>
      <c r="R41" s="724"/>
      <c r="S41" s="604" t="s">
        <v>565</v>
      </c>
      <c r="T41" s="604"/>
      <c r="U41" s="621"/>
      <c r="V41" s="686"/>
      <c r="W41" s="369">
        <f>22-ROUNDUP(IFERROR(FIND("nline",#REF!),0)/100,0)-ROUNDUP(IFERROR(FIND("nline",#REF!),0)/100,0)-ROUNDUP(IFERROR(FIND("nline",#REF!),0)/100,0)-ROUNDUP(IFERROR(FIND("nline",Q41),0)/100,0)-ROUNDUP(IFERROR(FIND("uzmanlık",S41),0)/100,0)-COUNTBLANK(C41:T41)-COUNTIF(C41:T41,"Türk Dili")-COUNTIF(C41:T41,"Atatürk İlk. Ve İnk. Tar.")-COUNTIF(C41:T41,"Staj 1")-COUNTIF(C41:T41,"Staj 2")-COUNTIF(C41:T41,"Bilg. Müh. Tasarımı")-COUNTIF(C41:T41,"Fizik I - Lab")</f>
        <v>17</v>
      </c>
      <c r="X41" s="368"/>
    </row>
    <row r="42" spans="1:24" ht="15.75" customHeight="1" x14ac:dyDescent="0.25">
      <c r="A42" s="807"/>
      <c r="B42" s="763">
        <v>0.41666666666666702</v>
      </c>
      <c r="C42" s="777" t="s">
        <v>574</v>
      </c>
      <c r="D42" s="475" t="s">
        <v>263</v>
      </c>
      <c r="E42" s="749" t="s">
        <v>536</v>
      </c>
      <c r="F42" s="494"/>
      <c r="G42" s="539" t="s">
        <v>274</v>
      </c>
      <c r="H42" s="529" t="s">
        <v>267</v>
      </c>
      <c r="I42" s="528" t="s">
        <v>270</v>
      </c>
      <c r="J42" s="530"/>
      <c r="K42" s="553" t="s">
        <v>551</v>
      </c>
      <c r="L42" s="561" t="s">
        <v>279</v>
      </c>
      <c r="M42" s="560" t="s">
        <v>284</v>
      </c>
      <c r="N42" s="562"/>
      <c r="O42" s="724" t="s">
        <v>556</v>
      </c>
      <c r="P42" s="632" t="s">
        <v>303</v>
      </c>
      <c r="Q42" s="202" t="s">
        <v>182</v>
      </c>
      <c r="R42" s="724"/>
      <c r="S42" s="604" t="s">
        <v>565</v>
      </c>
      <c r="T42" s="604"/>
      <c r="U42" s="621"/>
      <c r="V42" s="686"/>
      <c r="W42" s="369">
        <f>22-ROUNDUP(IFERROR(FIND("nline",#REF!),0)/100,0)-ROUNDUP(IFERROR(FIND("nline",#REF!),0)/100,0)-ROUNDUP(IFERROR(FIND("nline",#REF!),0)/100,0)-ROUNDUP(IFERROR(FIND("nline",Q42),0)/100,0)-ROUNDUP(IFERROR(FIND("uzmanlık",S42),0)/100,0)-COUNTBLANK(C42:T42)-COUNTIF(C42:T42,"Türk Dili")-COUNTIF(C42:T42,"Atatürk İlk. Ve İnk. Tar.")-COUNTIF(C42:T42,"Staj 1")-COUNTIF(C42:T42,"Staj 2")-COUNTIF(C42:T42,"Bilg. Müh. Tasarımı")-COUNTIF(C42:T42,"Fizik I - Lab")</f>
        <v>17</v>
      </c>
      <c r="X42" s="368"/>
    </row>
    <row r="43" spans="1:24" ht="15.75" customHeight="1" x14ac:dyDescent="0.25">
      <c r="A43" s="807"/>
      <c r="B43" s="763">
        <v>0.45833333333333298</v>
      </c>
      <c r="C43" s="777" t="s">
        <v>304</v>
      </c>
      <c r="D43" s="475" t="s">
        <v>572</v>
      </c>
      <c r="E43" s="476" t="s">
        <v>185</v>
      </c>
      <c r="F43" s="495"/>
      <c r="G43" s="539" t="s">
        <v>499</v>
      </c>
      <c r="H43" s="529" t="s">
        <v>497</v>
      </c>
      <c r="I43" s="528" t="s">
        <v>492</v>
      </c>
      <c r="J43" s="530"/>
      <c r="K43" s="553" t="s">
        <v>503</v>
      </c>
      <c r="L43" s="561" t="s">
        <v>510</v>
      </c>
      <c r="M43" s="560" t="s">
        <v>509</v>
      </c>
      <c r="N43" s="562"/>
      <c r="O43" s="724" t="s">
        <v>523</v>
      </c>
      <c r="P43" s="632" t="s">
        <v>496</v>
      </c>
      <c r="Q43" s="271"/>
      <c r="R43" s="724"/>
      <c r="S43" s="604" t="s">
        <v>504</v>
      </c>
      <c r="T43" s="604"/>
      <c r="U43" s="621"/>
      <c r="V43" s="686"/>
      <c r="W43" s="369">
        <f>22-ROUNDUP(IFERROR(FIND("nline",#REF!),0)/100,0)-ROUNDUP(IFERROR(FIND("nline",#REF!),0)/100,0)-ROUNDUP(IFERROR(FIND("nline",#REF!),0)/100,0)-ROUNDUP(IFERROR(FIND("nline",Q43),0)/100,0)-ROUNDUP(IFERROR(FIND("uzmanlık",S43),0)/100,0)-COUNTBLANK(C43:T43)-COUNTIF(C43:T43,"Türk Dili")-COUNTIF(C43:T43,"Atatürk İlk. Ve İnk. Tar.")-COUNTIF(C43:T43,"Staj 1")-COUNTIF(C43:T43,"Staj 2")-COUNTIF(C43:T43,"Bilg. Müh. Tasarımı")-COUNTIF(C43:T43,"Fizik I - Lab")</f>
        <v>16</v>
      </c>
      <c r="X43" s="368"/>
    </row>
    <row r="44" spans="1:24" ht="15.75" customHeight="1" x14ac:dyDescent="0.25">
      <c r="A44" s="807"/>
      <c r="B44" s="763">
        <v>0.5</v>
      </c>
      <c r="C44" s="777" t="s">
        <v>488</v>
      </c>
      <c r="D44" s="475" t="s">
        <v>489</v>
      </c>
      <c r="E44" s="476" t="s">
        <v>185</v>
      </c>
      <c r="F44" s="495"/>
      <c r="G44" s="544"/>
      <c r="H44" s="529"/>
      <c r="I44" s="528"/>
      <c r="J44" s="545"/>
      <c r="K44" s="553" t="s">
        <v>185</v>
      </c>
      <c r="L44" s="696"/>
      <c r="M44" s="560" t="s">
        <v>185</v>
      </c>
      <c r="N44" s="555"/>
      <c r="O44" s="588"/>
      <c r="P44" s="730" t="s">
        <v>518</v>
      </c>
      <c r="Q44" s="201"/>
      <c r="R44" s="729"/>
      <c r="S44" s="604"/>
      <c r="T44" s="604"/>
      <c r="U44" s="621"/>
      <c r="V44" s="686"/>
      <c r="W44" s="369">
        <f>22-ROUNDUP(IFERROR(FIND("nline",#REF!),0)/100,0)-ROUNDUP(IFERROR(FIND("nline",#REF!),0)/100,0)-ROUNDUP(IFERROR(FIND("nline",#REF!),0)/100,0)-ROUNDUP(IFERROR(FIND("nline",Q44),0)/100,0)-ROUNDUP(IFERROR(FIND("uzmanlık",S44),0)/100,0)-COUNTBLANK(C44:T44)-COUNTIF(C44:T44,"Türk Dili")-COUNTIF(C44:T44,"Atatürk İlk. Ve İnk. Tar.")-COUNTIF(C44:T44,"Staj 1")-COUNTIF(C44:T44,"Staj 2")-COUNTIF(C44:T44,"Bilg. Müh. Tasarımı")-COUNTIF(C44:T44,"Fizik I - Lab")</f>
        <v>10</v>
      </c>
      <c r="X44" s="368"/>
    </row>
    <row r="45" spans="1:24" ht="15.75" customHeight="1" x14ac:dyDescent="0.25">
      <c r="A45" s="807"/>
      <c r="B45" s="763">
        <v>0.54166666666666596</v>
      </c>
      <c r="C45" s="778"/>
      <c r="D45" s="713"/>
      <c r="E45" s="714"/>
      <c r="F45" s="75"/>
      <c r="G45" s="964" t="s">
        <v>529</v>
      </c>
      <c r="H45" s="965"/>
      <c r="I45" s="965"/>
      <c r="J45" s="966"/>
      <c r="K45" s="188"/>
      <c r="L45" s="717"/>
      <c r="M45" s="76"/>
      <c r="N45" s="79"/>
      <c r="O45" s="78"/>
      <c r="P45" s="731"/>
      <c r="Q45" s="349"/>
      <c r="R45" s="349"/>
      <c r="S45" s="718"/>
      <c r="T45" s="718"/>
      <c r="U45" s="719"/>
      <c r="V45" s="718"/>
      <c r="W45" s="369">
        <f>22-ROUNDUP(IFERROR(FIND("nline",#REF!),0)/100,0)-ROUNDUP(IFERROR(FIND("nline",#REF!),0)/100,0)-ROUNDUP(IFERROR(FIND("nline",#REF!),0)/100,0)-ROUNDUP(IFERROR(FIND("nline",Q45),0)/100,0)-ROUNDUP(IFERROR(FIND("uzmanlık",S45),0)/100,0)-COUNTBLANK(C45:T45)-COUNTIF(C45:T45,"Türk Dili")-COUNTIF(C45:T45,"Atatürk İlk. Ve İnk. Tar.")-COUNTIF(C45:T45,"Staj 1")-COUNTIF(C45:T45,"Staj 2")-COUNTIF(C45:T45,"Bilg. Müh. Tasarımı")-COUNTIF(C45:T45,"Fizik I - Lab")</f>
        <v>5</v>
      </c>
      <c r="X45" s="368"/>
    </row>
    <row r="46" spans="1:24" ht="15.75" customHeight="1" x14ac:dyDescent="0.25">
      <c r="A46" s="807"/>
      <c r="B46" s="763">
        <v>0.58333333333333304</v>
      </c>
      <c r="C46" s="778"/>
      <c r="D46" s="713"/>
      <c r="E46" s="714"/>
      <c r="F46" s="75"/>
      <c r="G46" s="964" t="s">
        <v>529</v>
      </c>
      <c r="H46" s="965"/>
      <c r="I46" s="965"/>
      <c r="J46" s="966"/>
      <c r="K46" s="78"/>
      <c r="L46" s="717"/>
      <c r="M46" s="76"/>
      <c r="N46" s="79"/>
      <c r="O46" s="78"/>
      <c r="P46" s="732"/>
      <c r="Q46" s="349"/>
      <c r="R46" s="349"/>
      <c r="S46" s="718"/>
      <c r="T46" s="718"/>
      <c r="U46" s="719"/>
      <c r="V46" s="718"/>
      <c r="W46" s="369">
        <f>22-ROUNDUP(IFERROR(FIND("nline",#REF!),0)/100,0)-ROUNDUP(IFERROR(FIND("nline",#REF!),0)/100,0)-ROUNDUP(IFERROR(FIND("nline",#REF!),0)/100,0)-ROUNDUP(IFERROR(FIND("nline",Q46),0)/100,0)-ROUNDUP(IFERROR(FIND("uzmanlık",S46),0)/100,0)-COUNTBLANK(C46:T46)-COUNTIF(C46:T46,"Türk Dili")-COUNTIF(C46:T46,"Atatürk İlk. Ve İnk. Tar.")-COUNTIF(C46:T46,"Staj 1")-COUNTIF(C46:T46,"Staj 2")-COUNTIF(C46:T46,"Bilg. Müh. Tasarımı")-COUNTIF(C46:T46,"Fizik I - Lab")</f>
        <v>5</v>
      </c>
      <c r="X46" s="368"/>
    </row>
    <row r="47" spans="1:24" ht="15.75" customHeight="1" x14ac:dyDescent="0.25">
      <c r="A47" s="807"/>
      <c r="B47" s="763">
        <v>0.625</v>
      </c>
      <c r="C47" s="778"/>
      <c r="D47" s="713"/>
      <c r="E47" s="715"/>
      <c r="F47" s="75"/>
      <c r="G47" s="964" t="s">
        <v>529</v>
      </c>
      <c r="H47" s="965"/>
      <c r="I47" s="965"/>
      <c r="J47" s="966"/>
      <c r="K47" s="188"/>
      <c r="L47" s="717"/>
      <c r="M47" s="76"/>
      <c r="N47" s="79"/>
      <c r="O47" s="78"/>
      <c r="P47" s="76"/>
      <c r="Q47" s="349"/>
      <c r="R47" s="349"/>
      <c r="S47" s="718"/>
      <c r="T47" s="718"/>
      <c r="U47" s="719"/>
      <c r="V47" s="718"/>
      <c r="W47" s="369">
        <f>22-ROUNDUP(IFERROR(FIND("nline",#REF!),0)/100,0)-ROUNDUP(IFERROR(FIND("nline",#REF!),0)/100,0)-ROUNDUP(IFERROR(FIND("nline",#REF!),0)/100,0)-ROUNDUP(IFERROR(FIND("nline",Q47),0)/100,0)-ROUNDUP(IFERROR(FIND("uzmanlık",S47),0)/100,0)-COUNTBLANK(C47:T47)-COUNTIF(C47:T47,"Türk Dili")-COUNTIF(C47:T47,"Atatürk İlk. Ve İnk. Tar.")-COUNTIF(C47:T47,"Staj 1")-COUNTIF(C47:T47,"Staj 2")-COUNTIF(C47:T47,"Bilg. Müh. Tasarımı")-COUNTIF(C47:T47,"Fizik I - Lab")</f>
        <v>5</v>
      </c>
      <c r="X47" s="368"/>
    </row>
    <row r="48" spans="1:24" ht="15.75" customHeight="1" x14ac:dyDescent="0.25">
      <c r="A48" s="807"/>
      <c r="B48" s="763">
        <v>0.66666666666666596</v>
      </c>
      <c r="C48" s="778"/>
      <c r="D48" s="713"/>
      <c r="E48" s="716"/>
      <c r="F48" s="75"/>
      <c r="G48" s="964" t="s">
        <v>529</v>
      </c>
      <c r="H48" s="965"/>
      <c r="I48" s="965"/>
      <c r="J48" s="966"/>
      <c r="K48" s="78"/>
      <c r="L48" s="76"/>
      <c r="M48" s="76"/>
      <c r="N48" s="79"/>
      <c r="O48" s="720"/>
      <c r="P48" s="733"/>
      <c r="Q48" s="349"/>
      <c r="R48" s="349"/>
      <c r="S48" s="718"/>
      <c r="T48" s="718"/>
      <c r="U48" s="719"/>
      <c r="V48" s="718"/>
      <c r="W48" s="369">
        <f>22-ROUNDUP(IFERROR(FIND("nline",#REF!),0)/100,0)-ROUNDUP(IFERROR(FIND("nline",#REF!),0)/100,0)-ROUNDUP(IFERROR(FIND("nline",#REF!),0)/100,0)-ROUNDUP(IFERROR(FIND("nline",Q48),0)/100,0)-ROUNDUP(IFERROR(FIND("uzmanlık",S48),0)/100,0)-COUNTBLANK(C48:T48)-COUNTIF(C48:T48,"Türk Dili")-COUNTIF(C48:T48,"Atatürk İlk. Ve İnk. Tar.")-COUNTIF(C48:T48,"Staj 1")-COUNTIF(C48:T48,"Staj 2")-COUNTIF(C48:T48,"Bilg. Müh. Tasarımı")-COUNTIF(C48:T48,"Fizik I - Lab")</f>
        <v>5</v>
      </c>
      <c r="X48" s="368"/>
    </row>
    <row r="49" spans="1:24" s="54" customFormat="1" ht="15.75" customHeight="1" x14ac:dyDescent="0.25">
      <c r="A49" s="807"/>
      <c r="B49" s="764">
        <v>0.70833333333333304</v>
      </c>
      <c r="C49" s="779" t="s">
        <v>254</v>
      </c>
      <c r="D49" s="476" t="s">
        <v>257</v>
      </c>
      <c r="E49" s="476" t="s">
        <v>301</v>
      </c>
      <c r="F49" s="496"/>
      <c r="G49" s="540" t="s">
        <v>185</v>
      </c>
      <c r="H49" s="535" t="s">
        <v>267</v>
      </c>
      <c r="I49" s="541" t="s">
        <v>270</v>
      </c>
      <c r="J49" s="703"/>
      <c r="K49" s="702" t="s">
        <v>275</v>
      </c>
      <c r="L49" s="559" t="s">
        <v>279</v>
      </c>
      <c r="M49" s="559" t="s">
        <v>284</v>
      </c>
      <c r="N49" s="563"/>
      <c r="O49" s="677" t="s">
        <v>287</v>
      </c>
      <c r="P49" s="616" t="s">
        <v>557</v>
      </c>
      <c r="Q49" s="286"/>
      <c r="R49" s="729"/>
      <c r="S49" s="604"/>
      <c r="T49" s="604"/>
      <c r="U49" s="621"/>
      <c r="V49" s="686" t="s">
        <v>293</v>
      </c>
      <c r="W49" s="369">
        <f>22-ROUNDUP(IFERROR(FIND("nline",#REF!),0)/100,0)-ROUNDUP(IFERROR(FIND("nline",#REF!),0)/100,0)-ROUNDUP(IFERROR(FIND("nline",#REF!),0)/100,0)-ROUNDUP(IFERROR(FIND("nline",Q49),0)/100,0)-ROUNDUP(IFERROR(FIND("uzmanlık",S49),0)/100,0)-COUNTBLANK(C49:T49)-COUNTIF(C49:T49,"Türk Dili")-COUNTIF(C49:T49,"Atatürk İlk. Ve İnk. Tar.")-COUNTIF(C49:T49,"Staj 1")-COUNTIF(C49:T49,"Staj 2")-COUNTIF(C49:T49,"Bilg. Müh. Tasarımı")-COUNTIF(C49:T49,"Fizik I - Lab")</f>
        <v>15</v>
      </c>
      <c r="X49" s="370"/>
    </row>
    <row r="50" spans="1:24" s="54" customFormat="1" ht="15.75" customHeight="1" x14ac:dyDescent="0.25">
      <c r="A50" s="807"/>
      <c r="B50" s="764">
        <v>0.75</v>
      </c>
      <c r="C50" s="779" t="s">
        <v>490</v>
      </c>
      <c r="D50" s="476" t="s">
        <v>489</v>
      </c>
      <c r="E50" s="476" t="s">
        <v>488</v>
      </c>
      <c r="F50" s="496"/>
      <c r="G50" s="540" t="s">
        <v>578</v>
      </c>
      <c r="H50" s="535" t="s">
        <v>267</v>
      </c>
      <c r="I50" s="541" t="s">
        <v>270</v>
      </c>
      <c r="J50" s="703"/>
      <c r="K50" s="702" t="s">
        <v>275</v>
      </c>
      <c r="L50" s="559" t="s">
        <v>279</v>
      </c>
      <c r="M50" s="559" t="s">
        <v>284</v>
      </c>
      <c r="N50" s="563"/>
      <c r="O50" s="677" t="s">
        <v>287</v>
      </c>
      <c r="P50" s="616" t="s">
        <v>557</v>
      </c>
      <c r="Q50" s="272"/>
      <c r="R50" s="729"/>
      <c r="S50" s="604"/>
      <c r="T50" s="604"/>
      <c r="U50" s="621"/>
      <c r="V50" s="686" t="s">
        <v>507</v>
      </c>
      <c r="W50" s="369">
        <f>22-ROUNDUP(IFERROR(FIND("nline",#REF!),0)/100,0)-ROUNDUP(IFERROR(FIND("nline",#REF!),0)/100,0)-ROUNDUP(IFERROR(FIND("nline",#REF!),0)/100,0)-ROUNDUP(IFERROR(FIND("nline",Q50),0)/100,0)-ROUNDUP(IFERROR(FIND("uzmanlık",S50),0)/100,0)-COUNTBLANK(C50:T50)-COUNTIF(C50:T50,"Türk Dili")-COUNTIF(C50:T50,"Atatürk İlk. Ve İnk. Tar.")-COUNTIF(C50:T50,"Staj 1")-COUNTIF(C50:T50,"Staj 2")-COUNTIF(C50:T50,"Bilg. Müh. Tasarımı")-COUNTIF(C50:T50,"Fizik I - Lab")</f>
        <v>15</v>
      </c>
      <c r="X50" s="370"/>
    </row>
    <row r="51" spans="1:24" s="54" customFormat="1" ht="15.75" customHeight="1" x14ac:dyDescent="0.25">
      <c r="A51" s="807"/>
      <c r="B51" s="764">
        <v>0.79166666666666696</v>
      </c>
      <c r="C51" s="779" t="s">
        <v>576</v>
      </c>
      <c r="D51" s="476" t="s">
        <v>263</v>
      </c>
      <c r="E51" s="476" t="s">
        <v>577</v>
      </c>
      <c r="F51" s="496"/>
      <c r="G51" s="540" t="s">
        <v>578</v>
      </c>
      <c r="H51" s="535" t="s">
        <v>497</v>
      </c>
      <c r="I51" s="541" t="s">
        <v>492</v>
      </c>
      <c r="J51" s="703"/>
      <c r="K51" s="702" t="s">
        <v>503</v>
      </c>
      <c r="L51" s="559" t="s">
        <v>510</v>
      </c>
      <c r="M51" s="559" t="s">
        <v>509</v>
      </c>
      <c r="N51" s="563"/>
      <c r="O51" s="677" t="s">
        <v>514</v>
      </c>
      <c r="P51" s="616" t="s">
        <v>523</v>
      </c>
      <c r="Q51" s="272"/>
      <c r="R51" s="729"/>
      <c r="S51" s="604"/>
      <c r="T51" s="604"/>
      <c r="U51" s="621"/>
      <c r="V51" s="686" t="s">
        <v>294</v>
      </c>
      <c r="W51" s="369">
        <f>22-ROUNDUP(IFERROR(FIND("nline",#REF!),0)/100,0)-ROUNDUP(IFERROR(FIND("nline",#REF!),0)/100,0)-ROUNDUP(IFERROR(FIND("nline",#REF!),0)/100,0)-ROUNDUP(IFERROR(FIND("nline",Q51),0)/100,0)-ROUNDUP(IFERROR(FIND("uzmanlık",S51),0)/100,0)-COUNTBLANK(C51:T51)-COUNTIF(C51:T51,"Türk Dili")-COUNTIF(C51:T51,"Atatürk İlk. Ve İnk. Tar.")-COUNTIF(C51:T51,"Staj 1")-COUNTIF(C51:T51,"Staj 2")-COUNTIF(C51:T51,"Bilg. Müh. Tasarımı")-COUNTIF(C51:T51,"Fizik I - Lab")</f>
        <v>15</v>
      </c>
      <c r="X51" s="370"/>
    </row>
    <row r="52" spans="1:24" s="54" customFormat="1" ht="15.75" customHeight="1" x14ac:dyDescent="0.25">
      <c r="A52" s="807"/>
      <c r="B52" s="764">
        <v>0.83333333333333304</v>
      </c>
      <c r="C52" s="779" t="s">
        <v>576</v>
      </c>
      <c r="D52" s="476" t="s">
        <v>263</v>
      </c>
      <c r="E52" s="476" t="s">
        <v>577</v>
      </c>
      <c r="F52" s="496"/>
      <c r="G52" s="540" t="s">
        <v>496</v>
      </c>
      <c r="H52" s="535"/>
      <c r="I52" s="541"/>
      <c r="J52" s="704"/>
      <c r="K52" s="557" t="s">
        <v>282</v>
      </c>
      <c r="L52" s="557"/>
      <c r="M52" s="557"/>
      <c r="N52" s="563"/>
      <c r="O52" s="589"/>
      <c r="P52" s="734" t="s">
        <v>185</v>
      </c>
      <c r="Q52" s="272"/>
      <c r="R52" s="729"/>
      <c r="S52" s="604"/>
      <c r="T52" s="604"/>
      <c r="U52" s="621"/>
      <c r="V52" s="686" t="s">
        <v>490</v>
      </c>
      <c r="W52" s="369">
        <f>22-ROUNDUP(IFERROR(FIND("nline",#REF!),0)/100,0)-ROUNDUP(IFERROR(FIND("nline",#REF!),0)/100,0)-ROUNDUP(IFERROR(FIND("nline",#REF!),0)/100,0)-ROUNDUP(IFERROR(FIND("nline",Q52),0)/100,0)-ROUNDUP(IFERROR(FIND("uzmanlık",S52),0)/100,0)-COUNTBLANK(C52:T52)-COUNTIF(C52:T52,"Türk Dili")-COUNTIF(C52:T52,"Atatürk İlk. Ve İnk. Tar.")-COUNTIF(C52:T52,"Staj 1")-COUNTIF(C52:T52,"Staj 2")-COUNTIF(C52:T52,"Bilg. Müh. Tasarımı")-COUNTIF(C52:T52,"Fizik I - Lab")</f>
        <v>10</v>
      </c>
      <c r="X52" s="370"/>
    </row>
    <row r="53" spans="1:24" s="54" customFormat="1" ht="15.75" customHeight="1" thickBot="1" x14ac:dyDescent="0.3">
      <c r="A53" s="807"/>
      <c r="B53" s="764">
        <v>0.875</v>
      </c>
      <c r="C53" s="779"/>
      <c r="D53" s="476"/>
      <c r="E53" s="476"/>
      <c r="F53" s="496"/>
      <c r="G53" s="546"/>
      <c r="H53" s="535"/>
      <c r="I53" s="541"/>
      <c r="J53" s="704"/>
      <c r="K53" s="557" t="s">
        <v>282</v>
      </c>
      <c r="L53" s="557"/>
      <c r="M53" s="557"/>
      <c r="N53" s="564"/>
      <c r="O53" s="589"/>
      <c r="P53" s="734" t="s">
        <v>185</v>
      </c>
      <c r="Q53" s="272"/>
      <c r="R53" s="729"/>
      <c r="S53" s="604"/>
      <c r="T53" s="604"/>
      <c r="U53" s="621"/>
      <c r="V53" s="686" t="s">
        <v>296</v>
      </c>
      <c r="W53" s="369">
        <f>22-ROUNDUP(IFERROR(FIND("nline",#REF!),0)/100,0)-ROUNDUP(IFERROR(FIND("nline",#REF!),0)/100,0)-ROUNDUP(IFERROR(FIND("nline",#REF!),0)/100,0)-ROUNDUP(IFERROR(FIND("nline",Q53),0)/100,0)-ROUNDUP(IFERROR(FIND("uzmanlık",S53),0)/100,0)-COUNTBLANK(C53:T53)-COUNTIF(C53:T53,"Türk Dili")-COUNTIF(C53:T53,"Atatürk İlk. Ve İnk. Tar.")-COUNTIF(C53:T53,"Staj 1")-COUNTIF(C53:T53,"Staj 2")-COUNTIF(C53:T53,"Bilg. Müh. Tasarımı")-COUNTIF(C53:T53,"Fizik I - Lab")</f>
        <v>6</v>
      </c>
      <c r="X53" s="370"/>
    </row>
    <row r="54" spans="1:24" s="54" customFormat="1" ht="15.75" customHeight="1" x14ac:dyDescent="0.25">
      <c r="A54" s="807"/>
      <c r="B54" s="764">
        <v>0.91666666666666663</v>
      </c>
      <c r="C54" s="887" t="s">
        <v>527</v>
      </c>
      <c r="D54" s="888"/>
      <c r="E54" s="888"/>
      <c r="F54" s="889"/>
      <c r="G54" s="869"/>
      <c r="H54" s="825"/>
      <c r="I54" s="825"/>
      <c r="J54" s="967"/>
      <c r="K54" s="557" t="s">
        <v>498</v>
      </c>
      <c r="L54" s="557"/>
      <c r="M54" s="557"/>
      <c r="N54" s="667"/>
      <c r="O54" s="676" t="s">
        <v>185</v>
      </c>
      <c r="P54" s="734"/>
      <c r="Q54" s="614"/>
      <c r="R54" s="729"/>
      <c r="S54" s="612"/>
      <c r="T54" s="604"/>
      <c r="U54" s="621"/>
      <c r="V54" s="686" t="s">
        <v>513</v>
      </c>
      <c r="W54" s="369">
        <f>22-ROUNDUP(IFERROR(FIND("nline",#REF!),0)/100,0)-ROUNDUP(IFERROR(FIND("nline",#REF!),0)/100,0)-ROUNDUP(IFERROR(FIND("nline",#REF!),0)/100,0)-ROUNDUP(IFERROR(FIND("nline",Q54),0)/100,0)-ROUNDUP(IFERROR(FIND("uzmanlık",S54),0)/100,0)-COUNTBLANK(C54:T54)-COUNTIF(C54:T54,"Türk Dili")-COUNTIF(C54:T54,"Atatürk İlk. Ve İnk. Tar.")-COUNTIF(C54:T54,"Staj 1")-COUNTIF(C54:T54,"Staj 2")-COUNTIF(C54:T54,"Bilg. Müh. Tasarımı")-COUNTIF(C54:T54,"Fizik I - Lab")</f>
        <v>6</v>
      </c>
      <c r="X54" s="370"/>
    </row>
    <row r="55" spans="1:24" s="54" customFormat="1" ht="15.75" customHeight="1" thickBot="1" x14ac:dyDescent="0.3">
      <c r="A55" s="808"/>
      <c r="B55" s="765">
        <v>0.95833333333333337</v>
      </c>
      <c r="C55" s="882" t="s">
        <v>527</v>
      </c>
      <c r="D55" s="883"/>
      <c r="E55" s="883"/>
      <c r="F55" s="884"/>
      <c r="G55" s="873"/>
      <c r="H55" s="874"/>
      <c r="I55" s="874"/>
      <c r="J55" s="875"/>
      <c r="K55" s="946" t="s">
        <v>198</v>
      </c>
      <c r="L55" s="946"/>
      <c r="M55" s="946"/>
      <c r="N55" s="947"/>
      <c r="O55" s="675"/>
      <c r="P55" s="735"/>
      <c r="Q55" s="615"/>
      <c r="R55" s="729"/>
      <c r="S55" s="613"/>
      <c r="T55" s="617"/>
      <c r="U55" s="622"/>
      <c r="V55" s="686" t="s">
        <v>185</v>
      </c>
      <c r="W55" s="369">
        <f>22-ROUNDUP(IFERROR(FIND("nline",#REF!),0)/100,0)-ROUNDUP(IFERROR(FIND("nline",#REF!),0)/100,0)-ROUNDUP(IFERROR(FIND("nline",#REF!),0)/100,0)-ROUNDUP(IFERROR(FIND("nline",Q55),0)/100,0)-ROUNDUP(IFERROR(FIND("uzmanlık",S55),0)/100,0)-COUNTBLANK(C55:T55)-COUNTIF(C55:T55,"Türk Dili")-COUNTIF(C55:T55,"Atatürk İlk. Ve İnk. Tar.")-COUNTIF(C55:T55,"Staj 1")-COUNTIF(C55:T55,"Staj 2")-COUNTIF(C55:T55,"Bilg. Müh. Tasarımı")-COUNTIF(C55:T55,"Fizik I - Lab")</f>
        <v>4</v>
      </c>
      <c r="X55" s="370"/>
    </row>
    <row r="56" spans="1:24" ht="15.75" customHeight="1" x14ac:dyDescent="0.25">
      <c r="A56" s="806" t="s">
        <v>3</v>
      </c>
      <c r="B56" s="762">
        <v>0.25</v>
      </c>
      <c r="C56" s="910" t="s">
        <v>527</v>
      </c>
      <c r="D56" s="911"/>
      <c r="E56" s="911"/>
      <c r="F56" s="931"/>
      <c r="G56" s="876"/>
      <c r="H56" s="877"/>
      <c r="I56" s="877"/>
      <c r="J56" s="878"/>
      <c r="K56" s="845"/>
      <c r="L56" s="846"/>
      <c r="M56" s="846"/>
      <c r="N56" s="925"/>
      <c r="O56" s="962"/>
      <c r="P56" s="963"/>
      <c r="Q56" s="277"/>
      <c r="R56" s="712"/>
      <c r="S56" s="121"/>
      <c r="T56" s="265"/>
      <c r="U56" s="626"/>
      <c r="V56" s="688"/>
      <c r="W56" s="369">
        <f>22-ROUNDUP(IFERROR(FIND("nline",#REF!),0)/100,0)-ROUNDUP(IFERROR(FIND("nline",#REF!),0)/100,0)-ROUNDUP(IFERROR(FIND("nline",#REF!),0)/100,0)-ROUNDUP(IFERROR(FIND("nline",Q56),0)/100,0)-ROUNDUP(IFERROR(FIND("uzmanlık",S56),0)/100,0)-COUNTBLANK(C56:T56)-COUNTIF(C56:T56,"Türk Dili")-COUNTIF(C56:T56,"Atatürk İlk. Ve İnk. Tar.")-COUNTIF(C56:T56,"Staj 1")-COUNTIF(C56:T56,"Staj 2")-COUNTIF(C56:T56,"Bilg. Müh. Tasarımı")-COUNTIF(C56:T56,"Fizik I - Lab")</f>
        <v>4</v>
      </c>
      <c r="X56" s="368"/>
    </row>
    <row r="57" spans="1:24" ht="15.75" customHeight="1" x14ac:dyDescent="0.25">
      <c r="A57" s="807"/>
      <c r="B57" s="763">
        <v>0.29166666666666669</v>
      </c>
      <c r="C57" s="851" t="s">
        <v>527</v>
      </c>
      <c r="D57" s="852"/>
      <c r="E57" s="852"/>
      <c r="F57" s="853"/>
      <c r="G57" s="523"/>
      <c r="H57" s="524"/>
      <c r="I57" s="524"/>
      <c r="J57" s="776"/>
      <c r="K57" s="581"/>
      <c r="L57" s="582"/>
      <c r="M57" s="582"/>
      <c r="N57" s="642"/>
      <c r="O57" s="745"/>
      <c r="P57" s="746"/>
      <c r="Q57" s="646"/>
      <c r="R57" s="747"/>
      <c r="S57" s="137"/>
      <c r="T57" s="154"/>
      <c r="U57" s="768"/>
      <c r="V57" s="769"/>
      <c r="W57" s="369"/>
      <c r="X57" s="368"/>
    </row>
    <row r="58" spans="1:24" ht="15.75" customHeight="1" x14ac:dyDescent="0.25">
      <c r="A58" s="807"/>
      <c r="B58" s="763">
        <v>0.33333333333333331</v>
      </c>
      <c r="C58" s="851"/>
      <c r="D58" s="852"/>
      <c r="E58" s="852"/>
      <c r="F58" s="853"/>
      <c r="G58" s="879"/>
      <c r="H58" s="880"/>
      <c r="I58" s="880"/>
      <c r="J58" s="881"/>
      <c r="K58" s="863"/>
      <c r="L58" s="864"/>
      <c r="M58" s="864"/>
      <c r="N58" s="865"/>
      <c r="O58" s="944"/>
      <c r="P58" s="945"/>
      <c r="Q58" s="269"/>
      <c r="R58" s="712"/>
      <c r="S58" s="608"/>
      <c r="T58" s="116"/>
      <c r="U58" s="627"/>
      <c r="V58" s="689"/>
      <c r="W58" s="369">
        <f>22-ROUNDUP(IFERROR(FIND("nline",#REF!),0)/100,0)-ROUNDUP(IFERROR(FIND("nline",#REF!),0)/100,0)-ROUNDUP(IFERROR(FIND("nline",#REF!),0)/100,0)-ROUNDUP(IFERROR(FIND("nline",Q58),0)/100,0)-ROUNDUP(IFERROR(FIND("uzmanlık",S58),0)/100,0)-COUNTBLANK(C58:T58)-COUNTIF(C58:T58,"Türk Dili")-COUNTIF(C58:T58,"Atatürk İlk. Ve İnk. Tar.")-COUNTIF(C58:T58,"Staj 1")-COUNTIF(C58:T58,"Staj 2")-COUNTIF(C58:T58,"Bilg. Müh. Tasarımı")-COUNTIF(C58:T58,"Fizik I - Lab")</f>
        <v>4</v>
      </c>
      <c r="X58" s="368"/>
    </row>
    <row r="59" spans="1:24" ht="15.75" customHeight="1" x14ac:dyDescent="0.25">
      <c r="A59" s="807"/>
      <c r="B59" s="763">
        <v>0.375</v>
      </c>
      <c r="C59" s="453" t="s">
        <v>260</v>
      </c>
      <c r="D59" s="454" t="s">
        <v>261</v>
      </c>
      <c r="E59" s="751" t="s">
        <v>533</v>
      </c>
      <c r="F59" s="459"/>
      <c r="G59" s="510"/>
      <c r="H59" s="511" t="s">
        <v>501</v>
      </c>
      <c r="I59" s="512"/>
      <c r="J59" s="517"/>
      <c r="K59" s="573" t="s">
        <v>552</v>
      </c>
      <c r="L59" s="572" t="s">
        <v>280</v>
      </c>
      <c r="M59" s="572" t="s">
        <v>521</v>
      </c>
      <c r="N59" s="577"/>
      <c r="O59" s="596" t="s">
        <v>302</v>
      </c>
      <c r="P59" s="712" t="s">
        <v>289</v>
      </c>
      <c r="Q59" s="271" t="s">
        <v>179</v>
      </c>
      <c r="R59" s="712"/>
      <c r="S59" s="608"/>
      <c r="T59" s="116" t="s">
        <v>185</v>
      </c>
      <c r="U59" s="627" t="s">
        <v>571</v>
      </c>
      <c r="V59" s="689"/>
      <c r="W59" s="369">
        <f>22-ROUNDUP(IFERROR(FIND("nline",#REF!),0)/100,0)-ROUNDUP(IFERROR(FIND("nline",#REF!),0)/100,0)-ROUNDUP(IFERROR(FIND("nline",#REF!),0)/100,0)-ROUNDUP(IFERROR(FIND("nline",Q59),0)/100,0)-ROUNDUP(IFERROR(FIND("uzmanlık",S59),0)/100,0)-COUNTBLANK(C59:T59)-COUNTIF(C59:T59,"Türk Dili")-COUNTIF(C59:T59,"Atatürk İlk. Ve İnk. Tar.")-COUNTIF(C59:T59,"Staj 1")-COUNTIF(C59:T59,"Staj 2")-COUNTIF(C59:T59,"Bilg. Müh. Tasarımı")-COUNTIF(C59:T59,"Fizik I - Lab")</f>
        <v>15</v>
      </c>
      <c r="X59" s="368"/>
    </row>
    <row r="60" spans="1:24" ht="15.75" customHeight="1" x14ac:dyDescent="0.25">
      <c r="A60" s="807"/>
      <c r="B60" s="763">
        <v>0.41666666666666702</v>
      </c>
      <c r="C60" s="453" t="s">
        <v>260</v>
      </c>
      <c r="D60" s="454" t="s">
        <v>261</v>
      </c>
      <c r="E60" s="751" t="s">
        <v>533</v>
      </c>
      <c r="F60" s="455"/>
      <c r="G60" s="510"/>
      <c r="H60" s="511" t="s">
        <v>501</v>
      </c>
      <c r="I60" s="512"/>
      <c r="J60" s="517" t="s">
        <v>185</v>
      </c>
      <c r="K60" s="573" t="s">
        <v>552</v>
      </c>
      <c r="L60" s="572" t="s">
        <v>280</v>
      </c>
      <c r="M60" s="572" t="s">
        <v>521</v>
      </c>
      <c r="N60" s="577"/>
      <c r="O60" s="596" t="s">
        <v>302</v>
      </c>
      <c r="P60" s="712" t="s">
        <v>289</v>
      </c>
      <c r="Q60" s="271" t="s">
        <v>179</v>
      </c>
      <c r="R60" s="712"/>
      <c r="S60" s="608"/>
      <c r="T60" s="116" t="s">
        <v>185</v>
      </c>
      <c r="U60" s="631" t="s">
        <v>571</v>
      </c>
      <c r="V60" s="689"/>
      <c r="W60" s="369">
        <f>22-ROUNDUP(IFERROR(FIND("nline",#REF!),0)/100,0)-ROUNDUP(IFERROR(FIND("nline",#REF!),0)/100,0)-ROUNDUP(IFERROR(FIND("nline",#REF!),0)/100,0)-ROUNDUP(IFERROR(FIND("nline",Q60),0)/100,0)-ROUNDUP(IFERROR(FIND("uzmanlık",S60),0)/100,0)-COUNTBLANK(C60:T60)-COUNTIF(C60:T60,"Türk Dili")-COUNTIF(C60:T60,"Atatürk İlk. Ve İnk. Tar.")-COUNTIF(C60:T60,"Staj 1")-COUNTIF(C60:T60,"Staj 2")-COUNTIF(C60:T60,"Bilg. Müh. Tasarımı")-COUNTIF(C60:T60,"Fizik I - Lab")</f>
        <v>16</v>
      </c>
      <c r="X60" s="368"/>
    </row>
    <row r="61" spans="1:24" ht="15.75" customHeight="1" x14ac:dyDescent="0.25">
      <c r="A61" s="807"/>
      <c r="B61" s="763">
        <v>0.45833333333333298</v>
      </c>
      <c r="C61" s="750" t="s">
        <v>304</v>
      </c>
      <c r="D61" s="442"/>
      <c r="E61" s="460"/>
      <c r="F61" s="455"/>
      <c r="G61" s="510"/>
      <c r="H61" s="511" t="s">
        <v>500</v>
      </c>
      <c r="I61" s="512" t="s">
        <v>185</v>
      </c>
      <c r="J61" s="517" t="s">
        <v>185</v>
      </c>
      <c r="K61" s="573" t="s">
        <v>509</v>
      </c>
      <c r="L61" s="572" t="s">
        <v>503</v>
      </c>
      <c r="M61" s="572" t="s">
        <v>508</v>
      </c>
      <c r="N61" s="577"/>
      <c r="O61" s="596" t="s">
        <v>488</v>
      </c>
      <c r="P61" s="712" t="s">
        <v>515</v>
      </c>
      <c r="Q61" s="271"/>
      <c r="R61" s="712"/>
      <c r="S61" s="608"/>
      <c r="T61" s="116" t="s">
        <v>185</v>
      </c>
      <c r="U61" s="631" t="s">
        <v>497</v>
      </c>
      <c r="V61" s="689"/>
      <c r="W61" s="369">
        <f>22-ROUNDUP(IFERROR(FIND("nline",#REF!),0)/100,0)-ROUNDUP(IFERROR(FIND("nline",#REF!),0)/100,0)-ROUNDUP(IFERROR(FIND("nline",#REF!),0)/100,0)-ROUNDUP(IFERROR(FIND("nline",Q61),0)/100,0)-ROUNDUP(IFERROR(FIND("uzmanlık",S61),0)/100,0)-COUNTBLANK(C61:T61)-COUNTIF(C61:T61,"Türk Dili")-COUNTIF(C61:T61,"Atatürk İlk. Ve İnk. Tar.")-COUNTIF(C61:T61,"Staj 1")-COUNTIF(C61:T61,"Staj 2")-COUNTIF(C61:T61,"Bilg. Müh. Tasarımı")-COUNTIF(C61:T61,"Fizik I - Lab")</f>
        <v>14</v>
      </c>
      <c r="X61" s="368"/>
    </row>
    <row r="62" spans="1:24" ht="15.75" customHeight="1" x14ac:dyDescent="0.25">
      <c r="A62" s="807"/>
      <c r="B62" s="763">
        <v>0.5</v>
      </c>
      <c r="C62" s="750" t="s">
        <v>488</v>
      </c>
      <c r="D62" s="442"/>
      <c r="E62" s="460"/>
      <c r="F62" s="455"/>
      <c r="G62" s="510" t="s">
        <v>505</v>
      </c>
      <c r="H62" s="511" t="s">
        <v>269</v>
      </c>
      <c r="I62" s="711" t="s">
        <v>544</v>
      </c>
      <c r="J62" s="517"/>
      <c r="K62" s="571" t="s">
        <v>185</v>
      </c>
      <c r="L62" s="572"/>
      <c r="M62" s="572" t="s">
        <v>285</v>
      </c>
      <c r="N62" s="578"/>
      <c r="O62" s="596"/>
      <c r="P62" s="597"/>
      <c r="Q62" s="271"/>
      <c r="R62" s="712"/>
      <c r="S62" s="608" t="s">
        <v>185</v>
      </c>
      <c r="T62" s="116"/>
      <c r="U62" s="630"/>
      <c r="V62" s="689"/>
      <c r="W62" s="369">
        <f>22-ROUNDUP(IFERROR(FIND("nline",#REF!),0)/100,0)-ROUNDUP(IFERROR(FIND("nline",#REF!),0)/100,0)-ROUNDUP(IFERROR(FIND("nline",#REF!),0)/100,0)-ROUNDUP(IFERROR(FIND("nline",Q62),0)/100,0)-ROUNDUP(IFERROR(FIND("uzmanlık",S62),0)/100,0)-COUNTBLANK(C62:T62)-COUNTIF(C62:T62,"Türk Dili")-COUNTIF(C62:T62,"Atatürk İlk. Ve İnk. Tar.")-COUNTIF(C62:T62,"Staj 1")-COUNTIF(C62:T62,"Staj 2")-COUNTIF(C62:T62,"Bilg. Müh. Tasarımı")-COUNTIF(C62:T62,"Fizik I - Lab")</f>
        <v>11</v>
      </c>
      <c r="X62" s="368"/>
    </row>
    <row r="63" spans="1:24" ht="15.75" customHeight="1" x14ac:dyDescent="0.25">
      <c r="A63" s="807"/>
      <c r="B63" s="763">
        <v>0.54166666666666596</v>
      </c>
      <c r="C63" s="441"/>
      <c r="D63" s="442"/>
      <c r="E63" s="781" t="s">
        <v>301</v>
      </c>
      <c r="F63" s="440"/>
      <c r="G63" s="510" t="s">
        <v>504</v>
      </c>
      <c r="H63" s="511" t="s">
        <v>494</v>
      </c>
      <c r="I63" s="711" t="s">
        <v>495</v>
      </c>
      <c r="J63" s="517"/>
      <c r="K63" s="571" t="s">
        <v>553</v>
      </c>
      <c r="L63" s="572"/>
      <c r="M63" s="572" t="s">
        <v>285</v>
      </c>
      <c r="N63" s="577"/>
      <c r="O63" s="596" t="s">
        <v>287</v>
      </c>
      <c r="P63" s="597"/>
      <c r="Q63" s="271"/>
      <c r="R63" s="712"/>
      <c r="S63" s="608" t="s">
        <v>566</v>
      </c>
      <c r="T63" s="116"/>
      <c r="U63" s="630"/>
      <c r="V63" s="689"/>
      <c r="W63" s="369">
        <f>22-ROUNDUP(IFERROR(FIND("nline",#REF!),0)/100,0)-ROUNDUP(IFERROR(FIND("nline",#REF!),0)/100,0)-ROUNDUP(IFERROR(FIND("nline",#REF!),0)/100,0)-ROUNDUP(IFERROR(FIND("nline",Q63),0)/100,0)-ROUNDUP(IFERROR(FIND("uzmanlık",S63),0)/100,0)-COUNTBLANK(C63:T63)-COUNTIF(C63:T63,"Türk Dili")-COUNTIF(C63:T63,"Atatürk İlk. Ve İnk. Tar.")-COUNTIF(C63:T63,"Staj 1")-COUNTIF(C63:T63,"Staj 2")-COUNTIF(C63:T63,"Bilg. Müh. Tasarımı")-COUNTIF(C63:T63,"Fizik I - Lab")</f>
        <v>12</v>
      </c>
      <c r="X63" s="368"/>
    </row>
    <row r="64" spans="1:24" ht="15.75" customHeight="1" x14ac:dyDescent="0.25">
      <c r="A64" s="807"/>
      <c r="B64" s="763">
        <v>0.58333333333333304</v>
      </c>
      <c r="C64" s="441"/>
      <c r="D64" s="442"/>
      <c r="E64" s="781" t="s">
        <v>488</v>
      </c>
      <c r="F64" s="440"/>
      <c r="G64" s="741" t="s">
        <v>265</v>
      </c>
      <c r="H64" s="511" t="s">
        <v>185</v>
      </c>
      <c r="I64" s="671"/>
      <c r="J64" s="517"/>
      <c r="K64" s="571" t="s">
        <v>185</v>
      </c>
      <c r="L64" s="572"/>
      <c r="M64" s="572" t="s">
        <v>516</v>
      </c>
      <c r="N64" s="577"/>
      <c r="O64" s="596" t="s">
        <v>287</v>
      </c>
      <c r="P64" s="597"/>
      <c r="Q64" s="270"/>
      <c r="R64" s="712"/>
      <c r="S64" s="608" t="s">
        <v>566</v>
      </c>
      <c r="T64" s="116"/>
      <c r="U64" s="630"/>
      <c r="V64" s="689"/>
      <c r="W64" s="369">
        <f>22-ROUNDUP(IFERROR(FIND("nline",#REF!),0)/100,0)-ROUNDUP(IFERROR(FIND("nline",#REF!),0)/100,0)-ROUNDUP(IFERROR(FIND("nline",#REF!),0)/100,0)-ROUNDUP(IFERROR(FIND("nline",Q64),0)/100,0)-ROUNDUP(IFERROR(FIND("uzmanlık",S64),0)/100,0)-COUNTBLANK(C64:T64)-COUNTIF(C64:T64,"Türk Dili")-COUNTIF(C64:T64,"Atatürk İlk. Ve İnk. Tar.")-COUNTIF(C64:T64,"Staj 1")-COUNTIF(C64:T64,"Staj 2")-COUNTIF(C64:T64,"Bilg. Müh. Tasarımı")-COUNTIF(C64:T64,"Fizik I - Lab")</f>
        <v>11</v>
      </c>
      <c r="X64" s="368"/>
    </row>
    <row r="65" spans="1:24" s="54" customFormat="1" ht="15.75" customHeight="1" x14ac:dyDescent="0.25">
      <c r="A65" s="807"/>
      <c r="B65" s="764">
        <v>0.625</v>
      </c>
      <c r="C65" s="461"/>
      <c r="D65" s="442"/>
      <c r="E65" s="460" t="s">
        <v>301</v>
      </c>
      <c r="F65" s="448"/>
      <c r="G65" s="706" t="s">
        <v>505</v>
      </c>
      <c r="H65" s="521" t="s">
        <v>185</v>
      </c>
      <c r="I65" s="515" t="s">
        <v>544</v>
      </c>
      <c r="J65" s="520"/>
      <c r="K65" s="571" t="s">
        <v>185</v>
      </c>
      <c r="L65" s="575" t="s">
        <v>280</v>
      </c>
      <c r="M65" s="699" t="s">
        <v>285</v>
      </c>
      <c r="N65" s="579"/>
      <c r="O65" s="596" t="s">
        <v>514</v>
      </c>
      <c r="P65" s="712"/>
      <c r="Q65" s="274"/>
      <c r="R65" s="712"/>
      <c r="S65" s="608" t="s">
        <v>500</v>
      </c>
      <c r="T65" s="116"/>
      <c r="U65" s="627"/>
      <c r="V65" s="689"/>
      <c r="W65" s="369">
        <f>22-ROUNDUP(IFERROR(FIND("nline",#REF!),0)/100,0)-ROUNDUP(IFERROR(FIND("nline",#REF!),0)/100,0)-ROUNDUP(IFERROR(FIND("nline",#REF!),0)/100,0)-ROUNDUP(IFERROR(FIND("nline",Q65),0)/100,0)-ROUNDUP(IFERROR(FIND("uzmanlık",S65),0)/100,0)-COUNTBLANK(C65:T65)-COUNTIF(C65:T65,"Türk Dili")-COUNTIF(C65:T65,"Atatürk İlk. Ve İnk. Tar.")-COUNTIF(C65:T65,"Staj 1")-COUNTIF(C65:T65,"Staj 2")-COUNTIF(C65:T65,"Bilg. Müh. Tasarımı")-COUNTIF(C65:T65,"Fizik I - Lab")</f>
        <v>13</v>
      </c>
      <c r="X65" s="370"/>
    </row>
    <row r="66" spans="1:24" s="54" customFormat="1" ht="15.75" customHeight="1" x14ac:dyDescent="0.25">
      <c r="A66" s="807"/>
      <c r="B66" s="764">
        <v>0.66666666666666596</v>
      </c>
      <c r="C66" s="462"/>
      <c r="D66" s="442"/>
      <c r="E66" s="460" t="s">
        <v>488</v>
      </c>
      <c r="F66" s="448"/>
      <c r="G66" s="706" t="s">
        <v>504</v>
      </c>
      <c r="H66" s="521" t="s">
        <v>185</v>
      </c>
      <c r="I66" s="515" t="s">
        <v>495</v>
      </c>
      <c r="J66" s="517"/>
      <c r="K66" s="668" t="s">
        <v>185</v>
      </c>
      <c r="L66" s="575" t="s">
        <v>280</v>
      </c>
      <c r="M66" s="699" t="s">
        <v>285</v>
      </c>
      <c r="N66" s="579"/>
      <c r="O66" s="598"/>
      <c r="P66" s="712"/>
      <c r="Q66" s="274"/>
      <c r="R66" s="712" t="s">
        <v>558</v>
      </c>
      <c r="S66" s="608" t="s">
        <v>567</v>
      </c>
      <c r="T66" s="116"/>
      <c r="U66" s="631"/>
      <c r="V66" s="689" t="s">
        <v>185</v>
      </c>
      <c r="W66" s="369">
        <f>22-ROUNDUP(IFERROR(FIND("nline",#REF!),0)/100,0)-ROUNDUP(IFERROR(FIND("nline",#REF!),0)/100,0)-ROUNDUP(IFERROR(FIND("nline",#REF!),0)/100,0)-ROUNDUP(IFERROR(FIND("nline",Q66),0)/100,0)-ROUNDUP(IFERROR(FIND("uzmanlık",S66),0)/100,0)-COUNTBLANK(C66:T66)-COUNTIF(C66:T66,"Türk Dili")-COUNTIF(C66:T66,"Atatürk İlk. Ve İnk. Tar.")-COUNTIF(C66:T66,"Staj 1")-COUNTIF(C66:T66,"Staj 2")-COUNTIF(C66:T66,"Bilg. Müh. Tasarımı")-COUNTIF(C66:T66,"Fizik I - Lab")</f>
        <v>13</v>
      </c>
      <c r="X66" s="370"/>
    </row>
    <row r="67" spans="1:24" s="54" customFormat="1" ht="15.75" customHeight="1" x14ac:dyDescent="0.25">
      <c r="A67" s="807"/>
      <c r="B67" s="764">
        <v>0.70833333333333304</v>
      </c>
      <c r="C67" s="456" t="s">
        <v>260</v>
      </c>
      <c r="D67" s="451" t="s">
        <v>261</v>
      </c>
      <c r="E67" s="451" t="s">
        <v>535</v>
      </c>
      <c r="F67" s="449"/>
      <c r="G67" s="707"/>
      <c r="H67" s="521" t="s">
        <v>269</v>
      </c>
      <c r="I67" s="515"/>
      <c r="J67" s="684" t="s">
        <v>268</v>
      </c>
      <c r="K67" s="580" t="s">
        <v>281</v>
      </c>
      <c r="L67" s="699" t="s">
        <v>503</v>
      </c>
      <c r="M67" s="699" t="s">
        <v>516</v>
      </c>
      <c r="N67" s="576"/>
      <c r="O67" s="598"/>
      <c r="P67" s="712"/>
      <c r="Q67" s="272"/>
      <c r="R67" s="712" t="s">
        <v>558</v>
      </c>
      <c r="S67" s="608" t="s">
        <v>567</v>
      </c>
      <c r="T67" s="116"/>
      <c r="U67" s="631"/>
      <c r="V67" s="689" t="s">
        <v>298</v>
      </c>
      <c r="W67" s="369">
        <f>22-ROUNDUP(IFERROR(FIND("nline",#REF!),0)/100,0)-ROUNDUP(IFERROR(FIND("nline",#REF!),0)/100,0)-ROUNDUP(IFERROR(FIND("nline",#REF!),0)/100,0)-ROUNDUP(IFERROR(FIND("nline",Q67),0)/100,0)-ROUNDUP(IFERROR(FIND("uzmanlık",S67),0)/100,0)-COUNTBLANK(C67:T67)-COUNTIF(C67:T67,"Türk Dili")-COUNTIF(C67:T67,"Atatürk İlk. Ve İnk. Tar.")-COUNTIF(C67:T67,"Staj 1")-COUNTIF(C67:T67,"Staj 2")-COUNTIF(C67:T67,"Bilg. Müh. Tasarımı")-COUNTIF(C67:T67,"Fizik I - Lab")</f>
        <v>14</v>
      </c>
      <c r="X67" s="370"/>
    </row>
    <row r="68" spans="1:24" s="54" customFormat="1" ht="15.75" customHeight="1" x14ac:dyDescent="0.25">
      <c r="A68" s="807"/>
      <c r="B68" s="764">
        <v>0.75</v>
      </c>
      <c r="C68" s="456" t="s">
        <v>260</v>
      </c>
      <c r="D68" s="451" t="s">
        <v>261</v>
      </c>
      <c r="E68" s="451" t="s">
        <v>535</v>
      </c>
      <c r="F68" s="449"/>
      <c r="G68" s="706"/>
      <c r="H68" s="521" t="s">
        <v>494</v>
      </c>
      <c r="I68" s="515"/>
      <c r="J68" s="684" t="s">
        <v>493</v>
      </c>
      <c r="K68" s="574" t="s">
        <v>281</v>
      </c>
      <c r="L68" s="699" t="s">
        <v>277</v>
      </c>
      <c r="M68" s="699" t="s">
        <v>521</v>
      </c>
      <c r="N68" s="576"/>
      <c r="O68" s="598"/>
      <c r="P68" s="712"/>
      <c r="Q68" s="272"/>
      <c r="R68" s="712" t="s">
        <v>523</v>
      </c>
      <c r="S68" s="608" t="s">
        <v>510</v>
      </c>
      <c r="T68" s="116"/>
      <c r="U68" s="627"/>
      <c r="V68" s="689" t="s">
        <v>498</v>
      </c>
      <c r="W68" s="369">
        <f>22-ROUNDUP(IFERROR(FIND("nline",#REF!),0)/100,0)-ROUNDUP(IFERROR(FIND("nline",#REF!),0)/100,0)-ROUNDUP(IFERROR(FIND("nline",#REF!),0)/100,0)-ROUNDUP(IFERROR(FIND("nline",Q68),0)/100,0)-ROUNDUP(IFERROR(FIND("uzmanlık",S68),0)/100,0)-COUNTBLANK(C68:T68)-COUNTIF(C68:T68,"Türk Dili")-COUNTIF(C68:T68,"Atatürk İlk. Ve İnk. Tar.")-COUNTIF(C68:T68,"Staj 1")-COUNTIF(C68:T68,"Staj 2")-COUNTIF(C68:T68,"Bilg. Müh. Tasarımı")-COUNTIF(C68:T68,"Fizik I - Lab")</f>
        <v>14</v>
      </c>
      <c r="X68" s="370"/>
    </row>
    <row r="69" spans="1:24" s="54" customFormat="1" ht="15.75" customHeight="1" x14ac:dyDescent="0.25">
      <c r="A69" s="807"/>
      <c r="B69" s="764">
        <v>0.79166666666666696</v>
      </c>
      <c r="C69" s="450"/>
      <c r="D69" s="443"/>
      <c r="E69" s="460"/>
      <c r="F69" s="460" t="s">
        <v>185</v>
      </c>
      <c r="G69" s="522" t="s">
        <v>265</v>
      </c>
      <c r="H69" s="521"/>
      <c r="I69" s="515"/>
      <c r="J69" s="684"/>
      <c r="K69" s="574" t="s">
        <v>509</v>
      </c>
      <c r="L69" s="699" t="s">
        <v>277</v>
      </c>
      <c r="M69" s="699" t="s">
        <v>521</v>
      </c>
      <c r="N69" s="576"/>
      <c r="O69" s="742"/>
      <c r="P69" s="743" t="s">
        <v>289</v>
      </c>
      <c r="Q69" s="272"/>
      <c r="R69" s="712"/>
      <c r="S69" s="608"/>
      <c r="T69" s="116"/>
      <c r="U69" s="627"/>
      <c r="V69" s="689" t="s">
        <v>291</v>
      </c>
      <c r="W69" s="369">
        <f>22-ROUNDUP(IFERROR(FIND("nline",#REF!),0)/100,0)-ROUNDUP(IFERROR(FIND("nline",#REF!),0)/100,0)-ROUNDUP(IFERROR(FIND("nline",#REF!),0)/100,0)-ROUNDUP(IFERROR(FIND("nline",Q69),0)/100,0)-ROUNDUP(IFERROR(FIND("uzmanlık",S69),0)/100,0)-COUNTBLANK(C69:T69)-COUNTIF(C69:T69,"Türk Dili")-COUNTIF(C69:T69,"Atatürk İlk. Ve İnk. Tar.")-COUNTIF(C69:T69,"Staj 1")-COUNTIF(C69:T69,"Staj 2")-COUNTIF(C69:T69,"Bilg. Müh. Tasarımı")-COUNTIF(C69:T69,"Fizik I - Lab")</f>
        <v>10</v>
      </c>
      <c r="X69" s="370"/>
    </row>
    <row r="70" spans="1:24" s="54" customFormat="1" ht="15.75" customHeight="1" x14ac:dyDescent="0.25">
      <c r="A70" s="807"/>
      <c r="B70" s="764">
        <v>0.83333333333333304</v>
      </c>
      <c r="C70" s="450"/>
      <c r="D70" s="443"/>
      <c r="E70" s="460"/>
      <c r="F70" s="460"/>
      <c r="G70" s="890" t="s">
        <v>528</v>
      </c>
      <c r="H70" s="891"/>
      <c r="I70" s="891"/>
      <c r="J70" s="892"/>
      <c r="K70" s="574" t="s">
        <v>553</v>
      </c>
      <c r="L70" s="699" t="s">
        <v>507</v>
      </c>
      <c r="M70" s="699" t="s">
        <v>508</v>
      </c>
      <c r="N70" s="576"/>
      <c r="O70" s="742"/>
      <c r="P70" s="743" t="s">
        <v>289</v>
      </c>
      <c r="Q70" s="272"/>
      <c r="R70" s="712"/>
      <c r="S70" s="608"/>
      <c r="T70" s="116"/>
      <c r="U70" s="627"/>
      <c r="V70" s="689" t="s">
        <v>498</v>
      </c>
      <c r="W70" s="369">
        <f>22-ROUNDUP(IFERROR(FIND("nline",#REF!),0)/100,0)-ROUNDUP(IFERROR(FIND("nline",#REF!),0)/100,0)-ROUNDUP(IFERROR(FIND("nline",#REF!),0)/100,0)-ROUNDUP(IFERROR(FIND("nline",Q70),0)/100,0)-ROUNDUP(IFERROR(FIND("uzmanlık",S70),0)/100,0)-COUNTBLANK(C70:T70)-COUNTIF(C70:T70,"Türk Dili")-COUNTIF(C70:T70,"Atatürk İlk. Ve İnk. Tar.")-COUNTIF(C70:T70,"Staj 1")-COUNTIF(C70:T70,"Staj 2")-COUNTIF(C70:T70,"Bilg. Müh. Tasarımı")-COUNTIF(C70:T70,"Fizik I - Lab")</f>
        <v>9</v>
      </c>
      <c r="X70" s="370"/>
    </row>
    <row r="71" spans="1:24" s="54" customFormat="1" ht="15.75" customHeight="1" x14ac:dyDescent="0.25">
      <c r="A71" s="807"/>
      <c r="B71" s="764">
        <v>0.875</v>
      </c>
      <c r="C71" s="450"/>
      <c r="D71" s="443"/>
      <c r="E71" s="458"/>
      <c r="F71" s="463"/>
      <c r="G71" s="890" t="s">
        <v>528</v>
      </c>
      <c r="H71" s="891"/>
      <c r="I71" s="891"/>
      <c r="J71" s="892"/>
      <c r="K71" s="574" t="s">
        <v>185</v>
      </c>
      <c r="L71" s="699"/>
      <c r="M71" s="699"/>
      <c r="N71" s="576"/>
      <c r="O71" s="742"/>
      <c r="P71" s="743" t="s">
        <v>515</v>
      </c>
      <c r="Q71" s="279"/>
      <c r="R71" s="712"/>
      <c r="S71" s="608"/>
      <c r="T71" s="116"/>
      <c r="U71" s="627"/>
      <c r="V71" s="689"/>
      <c r="W71" s="369">
        <f>22-ROUNDUP(IFERROR(FIND("nline",#REF!),0)/100,0)-ROUNDUP(IFERROR(FIND("nline",#REF!),0)/100,0)-ROUNDUP(IFERROR(FIND("nline",#REF!),0)/100,0)-ROUNDUP(IFERROR(FIND("nline",Q71),0)/100,0)-ROUNDUP(IFERROR(FIND("uzmanlık",S71),0)/100,0)-COUNTBLANK(C71:T71)-COUNTIF(C71:T71,"Türk Dili")-COUNTIF(C71:T71,"Atatürk İlk. Ve İnk. Tar.")-COUNTIF(C71:T71,"Staj 1")-COUNTIF(C71:T71,"Staj 2")-COUNTIF(C71:T71,"Bilg. Müh. Tasarımı")-COUNTIF(C71:T71,"Fizik I - Lab")</f>
        <v>7</v>
      </c>
      <c r="X71" s="370"/>
    </row>
    <row r="72" spans="1:24" s="54" customFormat="1" ht="15.75" customHeight="1" x14ac:dyDescent="0.25">
      <c r="A72" s="807"/>
      <c r="B72" s="764">
        <v>0.91666666666666663</v>
      </c>
      <c r="C72" s="887"/>
      <c r="D72" s="888"/>
      <c r="E72" s="888"/>
      <c r="F72" s="889"/>
      <c r="G72" s="890" t="s">
        <v>528</v>
      </c>
      <c r="H72" s="891"/>
      <c r="I72" s="891"/>
      <c r="J72" s="892"/>
      <c r="K72" s="668"/>
      <c r="L72" s="699"/>
      <c r="M72" s="699"/>
      <c r="N72" s="576"/>
      <c r="O72" s="955" t="s">
        <v>184</v>
      </c>
      <c r="P72" s="956"/>
      <c r="Q72" s="957"/>
      <c r="R72" s="958"/>
      <c r="S72" s="608"/>
      <c r="T72" s="116"/>
      <c r="U72" s="627"/>
      <c r="V72" s="689"/>
      <c r="W72" s="369">
        <f>22-ROUNDUP(IFERROR(FIND("nline",#REF!),0)/100,0)-ROUNDUP(IFERROR(FIND("nline",#REF!),0)/100,0)-ROUNDUP(IFERROR(FIND("nline",#REF!),0)/100,0)-ROUNDUP(IFERROR(FIND("nline",Q72),0)/100,0)-ROUNDUP(IFERROR(FIND("uzmanlık",S72),0)/100,0)-COUNTBLANK(C72:T72)-COUNTIF(C72:T72,"Türk Dili")-COUNTIF(C72:T72,"Atatürk İlk. Ve İnk. Tar.")-COUNTIF(C72:T72,"Staj 1")-COUNTIF(C72:T72,"Staj 2")-COUNTIF(C72:T72,"Bilg. Müh. Tasarımı")-COUNTIF(C72:T72,"Fizik I - Lab")</f>
        <v>6</v>
      </c>
      <c r="X72" s="370"/>
    </row>
    <row r="73" spans="1:24" s="54" customFormat="1" ht="15.75" customHeight="1" thickBot="1" x14ac:dyDescent="0.3">
      <c r="A73" s="808"/>
      <c r="B73" s="765">
        <v>0.95833333333333337</v>
      </c>
      <c r="C73" s="882"/>
      <c r="D73" s="883"/>
      <c r="E73" s="883"/>
      <c r="F73" s="884"/>
      <c r="G73" s="890" t="s">
        <v>528</v>
      </c>
      <c r="H73" s="891"/>
      <c r="I73" s="891"/>
      <c r="J73" s="892"/>
      <c r="K73" s="700"/>
      <c r="L73" s="701"/>
      <c r="M73" s="701"/>
      <c r="N73" s="739"/>
      <c r="O73" s="959"/>
      <c r="P73" s="960"/>
      <c r="Q73" s="960"/>
      <c r="R73" s="961"/>
      <c r="S73" s="610"/>
      <c r="T73" s="125"/>
      <c r="U73" s="629"/>
      <c r="V73" s="689" t="s">
        <v>185</v>
      </c>
      <c r="W73" s="369">
        <f>22-ROUNDUP(IFERROR(FIND("nline",#REF!),0)/100,0)-ROUNDUP(IFERROR(FIND("nline",#REF!),0)/100,0)-ROUNDUP(IFERROR(FIND("nline",#REF!),0)/100,0)-ROUNDUP(IFERROR(FIND("nline",Q73),0)/100,0)-ROUNDUP(IFERROR(FIND("uzmanlık",S73),0)/100,0)-COUNTBLANK(C73:T73)-COUNTIF(C73:T73,"Türk Dili")-COUNTIF(C73:T73,"Atatürk İlk. Ve İnk. Tar.")-COUNTIF(C73:T73,"Staj 1")-COUNTIF(C73:T73,"Staj 2")-COUNTIF(C73:T73,"Bilg. Müh. Tasarımı")-COUNTIF(C73:T73,"Fizik I - Lab")</f>
        <v>5</v>
      </c>
      <c r="X73" s="370"/>
    </row>
    <row r="74" spans="1:24" ht="15.75" customHeight="1" x14ac:dyDescent="0.25">
      <c r="A74" s="806" t="s">
        <v>4</v>
      </c>
      <c r="B74" s="155">
        <v>0.29166666666666669</v>
      </c>
      <c r="C74" s="854"/>
      <c r="D74" s="855"/>
      <c r="E74" s="855"/>
      <c r="F74" s="856"/>
      <c r="G74" s="870"/>
      <c r="H74" s="871"/>
      <c r="I74" s="871"/>
      <c r="J74" s="872"/>
      <c r="K74" s="668"/>
      <c r="L74" s="699"/>
      <c r="M74" s="699"/>
      <c r="N74" s="740"/>
      <c r="O74" s="948" t="s">
        <v>184</v>
      </c>
      <c r="P74" s="949"/>
      <c r="Q74" s="950"/>
      <c r="R74" s="951"/>
      <c r="S74" s="603"/>
      <c r="T74" s="618"/>
      <c r="U74" s="623"/>
      <c r="V74" s="690"/>
      <c r="W74" s="369">
        <f>22-ROUNDUP(IFERROR(FIND("nline",#REF!),0)/100,0)-ROUNDUP(IFERROR(FIND("nline",#REF!),0)/100,0)-ROUNDUP(IFERROR(FIND("nline",#REF!),0)/100,0)-ROUNDUP(IFERROR(FIND("nline",Q74),0)/100,0)-ROUNDUP(IFERROR(FIND("uzmanlık",S74),0)/100,0)-COUNTBLANK(C74:T74)-COUNTIF(C74:T74,"Türk Dili")-COUNTIF(C74:T74,"Atatürk İlk. Ve İnk. Tar.")-COUNTIF(C74:T74,"Staj 1")-COUNTIF(C74:T74,"Staj 2")-COUNTIF(C74:T74,"Bilg. Müh. Tasarımı")-COUNTIF(C74:T74,"Fizik I - Lab")</f>
        <v>5</v>
      </c>
      <c r="X74" s="368"/>
    </row>
    <row r="75" spans="1:24" ht="15.75" customHeight="1" x14ac:dyDescent="0.25">
      <c r="A75" s="807"/>
      <c r="B75" s="152">
        <v>0.33333333333333331</v>
      </c>
      <c r="C75" s="857"/>
      <c r="D75" s="858"/>
      <c r="E75" s="858"/>
      <c r="F75" s="859"/>
      <c r="G75" s="869"/>
      <c r="H75" s="825"/>
      <c r="I75" s="825"/>
      <c r="J75" s="826"/>
      <c r="K75" s="668"/>
      <c r="L75" s="699"/>
      <c r="M75" s="699"/>
      <c r="N75" s="576"/>
      <c r="O75" s="952"/>
      <c r="P75" s="953"/>
      <c r="Q75" s="953"/>
      <c r="R75" s="954"/>
      <c r="S75" s="600"/>
      <c r="T75" s="604"/>
      <c r="U75" s="621"/>
      <c r="V75" s="686"/>
      <c r="W75" s="369">
        <f>22-ROUNDUP(IFERROR(FIND("nline",#REF!),0)/100,0)-ROUNDUP(IFERROR(FIND("nline",#REF!),0)/100,0)-ROUNDUP(IFERROR(FIND("nline",#REF!),0)/100,0)-ROUNDUP(IFERROR(FIND("nline",Q75),0)/100,0)-ROUNDUP(IFERROR(FIND("uzmanlık",S75),0)/100,0)-COUNTBLANK(C75:T75)-COUNTIF(C75:T75,"Türk Dili")-COUNTIF(C75:T75,"Atatürk İlk. Ve İnk. Tar.")-COUNTIF(C75:T75,"Staj 1")-COUNTIF(C75:T75,"Staj 2")-COUNTIF(C75:T75,"Bilg. Müh. Tasarımı")-COUNTIF(C75:T75,"Fizik I - Lab")</f>
        <v>4</v>
      </c>
      <c r="X75" s="368"/>
    </row>
    <row r="76" spans="1:24" ht="15.75" customHeight="1" thickBot="1" x14ac:dyDescent="0.3">
      <c r="A76" s="807"/>
      <c r="B76" s="102">
        <v>0.375</v>
      </c>
      <c r="C76" s="490" t="s">
        <v>256</v>
      </c>
      <c r="D76" s="491" t="s">
        <v>259</v>
      </c>
      <c r="E76" s="748" t="s">
        <v>573</v>
      </c>
      <c r="F76" s="492"/>
      <c r="G76" s="539" t="s">
        <v>185</v>
      </c>
      <c r="H76" s="669" t="s">
        <v>269</v>
      </c>
      <c r="I76" s="528" t="s">
        <v>271</v>
      </c>
      <c r="J76" s="705"/>
      <c r="K76" s="668" t="s">
        <v>581</v>
      </c>
      <c r="L76" s="572" t="s">
        <v>554</v>
      </c>
      <c r="M76" s="699"/>
      <c r="N76" s="576"/>
      <c r="O76" s="588" t="s">
        <v>579</v>
      </c>
      <c r="P76" s="734"/>
      <c r="Q76" s="272" t="s">
        <v>174</v>
      </c>
      <c r="R76" s="736" t="s">
        <v>559</v>
      </c>
      <c r="S76" s="600" t="s">
        <v>568</v>
      </c>
      <c r="T76" s="604"/>
      <c r="U76" s="624"/>
      <c r="V76" s="686"/>
      <c r="W76" s="369">
        <f>22-ROUNDUP(IFERROR(FIND("nline",#REF!),0)/100,0)-ROUNDUP(IFERROR(FIND("nline",#REF!),0)/100,0)-ROUNDUP(IFERROR(FIND("nline",#REF!),0)/100,0)-ROUNDUP(IFERROR(FIND("nline",Q76),0)/100,0)-ROUNDUP(IFERROR(FIND("uzmanlık",S76),0)/100,0)-COUNTBLANK(C76:T76)-COUNTIF(C76:T76,"Türk Dili")-COUNTIF(C76:T76,"Atatürk İlk. Ve İnk. Tar.")-COUNTIF(C76:T76,"Staj 1")-COUNTIF(C76:T76,"Staj 2")-COUNTIF(C76:T76,"Bilg. Müh. Tasarımı")-COUNTIF(C76:T76,"Fizik I - Lab")</f>
        <v>16</v>
      </c>
      <c r="X76" s="368"/>
    </row>
    <row r="77" spans="1:24" ht="15.75" customHeight="1" x14ac:dyDescent="0.25">
      <c r="A77" s="807"/>
      <c r="B77" s="102">
        <v>0.41666666666666702</v>
      </c>
      <c r="C77" s="490" t="s">
        <v>256</v>
      </c>
      <c r="D77" s="491" t="s">
        <v>259</v>
      </c>
      <c r="E77" s="782" t="s">
        <v>573</v>
      </c>
      <c r="F77" s="492"/>
      <c r="G77" s="539" t="s">
        <v>185</v>
      </c>
      <c r="H77" s="669" t="s">
        <v>494</v>
      </c>
      <c r="I77" s="528" t="s">
        <v>495</v>
      </c>
      <c r="J77" s="705"/>
      <c r="K77" s="668" t="s">
        <v>581</v>
      </c>
      <c r="L77" s="572" t="s">
        <v>554</v>
      </c>
      <c r="M77" s="699"/>
      <c r="N77" s="576"/>
      <c r="O77" s="588" t="s">
        <v>579</v>
      </c>
      <c r="P77" s="734"/>
      <c r="Q77" s="614" t="s">
        <v>177</v>
      </c>
      <c r="R77" s="736" t="s">
        <v>559</v>
      </c>
      <c r="S77" s="600" t="s">
        <v>568</v>
      </c>
      <c r="T77" s="600"/>
      <c r="U77" s="624"/>
      <c r="V77" s="686"/>
      <c r="W77" s="369">
        <f>22-ROUNDUP(IFERROR(FIND("nline",#REF!),0)/100,0)-ROUNDUP(IFERROR(FIND("nline",#REF!),0)/100,0)-ROUNDUP(IFERROR(FIND("nline",#REF!),0)/100,0)-ROUNDUP(IFERROR(FIND("nline",Q77),0)/100,0)-ROUNDUP(IFERROR(FIND("uzmanlık",S77),0)/100,0)-COUNTBLANK(C77:T77)-COUNTIF(C77:T77,"Türk Dili")-COUNTIF(C77:T77,"Atatürk İlk. Ve İnk. Tar.")-COUNTIF(C77:T77,"Staj 1")-COUNTIF(C77:T77,"Staj 2")-COUNTIF(C77:T77,"Bilg. Müh. Tasarımı")-COUNTIF(C77:T77,"Fizik I - Lab")</f>
        <v>16</v>
      </c>
      <c r="X77" s="368"/>
    </row>
    <row r="78" spans="1:24" ht="15.75" customHeight="1" thickBot="1" x14ac:dyDescent="0.3">
      <c r="A78" s="807"/>
      <c r="B78" s="102">
        <v>0.45833333333333298</v>
      </c>
      <c r="C78" s="490" t="s">
        <v>256</v>
      </c>
      <c r="D78" s="491" t="s">
        <v>259</v>
      </c>
      <c r="E78" s="782" t="s">
        <v>573</v>
      </c>
      <c r="F78" s="477"/>
      <c r="G78" s="547" t="s">
        <v>185</v>
      </c>
      <c r="H78" s="529"/>
      <c r="I78" s="528"/>
      <c r="J78" s="723" t="s">
        <v>268</v>
      </c>
      <c r="K78" s="668" t="s">
        <v>489</v>
      </c>
      <c r="L78" s="572" t="s">
        <v>508</v>
      </c>
      <c r="M78" s="699"/>
      <c r="N78" s="576"/>
      <c r="O78" s="784" t="s">
        <v>498</v>
      </c>
      <c r="P78" s="735"/>
      <c r="Q78" s="615" t="s">
        <v>179</v>
      </c>
      <c r="R78" s="736" t="s">
        <v>523</v>
      </c>
      <c r="S78" s="600" t="s">
        <v>506</v>
      </c>
      <c r="T78" s="600"/>
      <c r="U78" s="624"/>
      <c r="V78" s="686"/>
      <c r="W78" s="369">
        <f>22-ROUNDUP(IFERROR(FIND("nline",#REF!),0)/100,0)-ROUNDUP(IFERROR(FIND("nline",#REF!),0)/100,0)-ROUNDUP(IFERROR(FIND("nline",#REF!),0)/100,0)-ROUNDUP(IFERROR(FIND("nline",Q78),0)/100,0)-ROUNDUP(IFERROR(FIND("uzmanlık",S78),0)/100,0)-COUNTBLANK(C78:T78)-COUNTIF(C78:T78,"Türk Dili")-COUNTIF(C78:T78,"Atatürk İlk. Ve İnk. Tar.")-COUNTIF(C78:T78,"Staj 1")-COUNTIF(C78:T78,"Staj 2")-COUNTIF(C78:T78,"Bilg. Müh. Tasarımı")-COUNTIF(C78:T78,"Fizik I - Lab")</f>
        <v>15</v>
      </c>
      <c r="X78" s="368"/>
    </row>
    <row r="79" spans="1:24" ht="15.75" customHeight="1" x14ac:dyDescent="0.25">
      <c r="A79" s="807"/>
      <c r="B79" s="102">
        <v>0.5</v>
      </c>
      <c r="C79" s="490"/>
      <c r="D79" s="475"/>
      <c r="E79" s="479"/>
      <c r="F79" s="477"/>
      <c r="G79" s="527" t="s">
        <v>185</v>
      </c>
      <c r="H79" s="528"/>
      <c r="I79" s="528"/>
      <c r="J79" s="723" t="s">
        <v>268</v>
      </c>
      <c r="K79" s="668"/>
      <c r="L79" s="699"/>
      <c r="M79" s="699"/>
      <c r="N79" s="576"/>
      <c r="O79" s="345"/>
      <c r="P79" s="346"/>
      <c r="Q79" s="202" t="s">
        <v>182</v>
      </c>
      <c r="R79" s="284"/>
      <c r="S79" s="605"/>
      <c r="T79" s="600"/>
      <c r="U79" s="624"/>
      <c r="V79" s="686"/>
      <c r="W79" s="369">
        <f>22-ROUNDUP(IFERROR(FIND("nline",#REF!),0)/100,0)-ROUNDUP(IFERROR(FIND("nline",#REF!),0)/100,0)-ROUNDUP(IFERROR(FIND("nline",#REF!),0)/100,0)-ROUNDUP(IFERROR(FIND("nline",Q79),0)/100,0)-ROUNDUP(IFERROR(FIND("uzmanlık",S79),0)/100,0)-COUNTBLANK(C79:T79)-COUNTIF(C79:T79,"Türk Dili")-COUNTIF(C79:T79,"Atatürk İlk. Ve İnk. Tar.")-COUNTIF(C79:T79,"Staj 1")-COUNTIF(C79:T79,"Staj 2")-COUNTIF(C79:T79,"Bilg. Müh. Tasarımı")-COUNTIF(C79:T79,"Fizik I - Lab")</f>
        <v>7</v>
      </c>
      <c r="X79" s="368"/>
    </row>
    <row r="80" spans="1:24" ht="15.75" customHeight="1" x14ac:dyDescent="0.25">
      <c r="A80" s="807"/>
      <c r="B80" s="102">
        <v>0.54166666666666596</v>
      </c>
      <c r="C80" s="490" t="s">
        <v>538</v>
      </c>
      <c r="D80" s="475"/>
      <c r="E80" s="479"/>
      <c r="F80" s="477"/>
      <c r="G80" s="544" t="s">
        <v>505</v>
      </c>
      <c r="H80" s="529"/>
      <c r="I80" s="529"/>
      <c r="J80" s="530"/>
      <c r="K80" s="668"/>
      <c r="L80" s="699"/>
      <c r="M80" s="699"/>
      <c r="N80" s="576"/>
      <c r="O80" s="345"/>
      <c r="P80" s="346"/>
      <c r="Q80" s="271" t="s">
        <v>173</v>
      </c>
      <c r="R80" s="284"/>
      <c r="S80" s="606"/>
      <c r="T80" s="600"/>
      <c r="U80" s="624"/>
      <c r="V80" s="686"/>
      <c r="W80" s="369">
        <f>22-ROUNDUP(IFERROR(FIND("nline",#REF!),0)/100,0)-ROUNDUP(IFERROR(FIND("nline",#REF!),0)/100,0)-ROUNDUP(IFERROR(FIND("nline",#REF!),0)/100,0)-ROUNDUP(IFERROR(FIND("nline",Q80),0)/100,0)-ROUNDUP(IFERROR(FIND("uzmanlık",S80),0)/100,0)-COUNTBLANK(C80:T80)-COUNTIF(C80:T80,"Türk Dili")-COUNTIF(C80:T80,"Atatürk İlk. Ve İnk. Tar.")-COUNTIF(C80:T80,"Staj 1")-COUNTIF(C80:T80,"Staj 2")-COUNTIF(C80:T80,"Bilg. Müh. Tasarımı")-COUNTIF(C80:T80,"Fizik I - Lab")</f>
        <v>7</v>
      </c>
      <c r="X80" s="368"/>
    </row>
    <row r="81" spans="1:24" ht="15.75" customHeight="1" x14ac:dyDescent="0.25">
      <c r="A81" s="807"/>
      <c r="B81" s="102">
        <v>0.58333333333333304</v>
      </c>
      <c r="C81" s="490" t="s">
        <v>491</v>
      </c>
      <c r="D81" s="475"/>
      <c r="E81" s="479"/>
      <c r="F81" s="477"/>
      <c r="G81" s="544" t="s">
        <v>504</v>
      </c>
      <c r="H81" s="529"/>
      <c r="I81" s="529"/>
      <c r="J81" s="530"/>
      <c r="K81" s="668"/>
      <c r="L81" s="699"/>
      <c r="M81" s="699"/>
      <c r="N81" s="576"/>
      <c r="O81" s="345"/>
      <c r="P81" s="346"/>
      <c r="Q81" s="284"/>
      <c r="R81" s="284"/>
      <c r="S81" s="600" t="s">
        <v>569</v>
      </c>
      <c r="T81" s="600"/>
      <c r="U81" s="624"/>
      <c r="V81" s="686"/>
      <c r="W81" s="369">
        <f>22-ROUNDUP(IFERROR(FIND("nline",#REF!),0)/100,0)-ROUNDUP(IFERROR(FIND("nline",#REF!),0)/100,0)-ROUNDUP(IFERROR(FIND("nline",#REF!),0)/100,0)-ROUNDUP(IFERROR(FIND("nline",Q81),0)/100,0)-ROUNDUP(IFERROR(FIND("uzmanlık",S81),0)/100,0)-COUNTBLANK(C81:T81)-COUNTIF(C81:T81,"Türk Dili")-COUNTIF(C81:T81,"Atatürk İlk. Ve İnk. Tar.")-COUNTIF(C81:T81,"Staj 1")-COUNTIF(C81:T81,"Staj 2")-COUNTIF(C81:T81,"Bilg. Müh. Tasarımı")-COUNTIF(C81:T81,"Fizik I - Lab")</f>
        <v>7</v>
      </c>
      <c r="X81" s="368"/>
    </row>
    <row r="82" spans="1:24" s="54" customFormat="1" ht="15.75" customHeight="1" x14ac:dyDescent="0.25">
      <c r="A82" s="807"/>
      <c r="B82" s="164">
        <v>0.625</v>
      </c>
      <c r="C82" s="497" t="s">
        <v>538</v>
      </c>
      <c r="D82" s="488"/>
      <c r="E82" s="487"/>
      <c r="F82" s="498"/>
      <c r="G82" s="547" t="s">
        <v>505</v>
      </c>
      <c r="H82" s="541" t="s">
        <v>185</v>
      </c>
      <c r="I82" s="543" t="s">
        <v>185</v>
      </c>
      <c r="J82" s="542"/>
      <c r="K82" s="668"/>
      <c r="L82" s="699"/>
      <c r="M82" s="699"/>
      <c r="N82" s="576"/>
      <c r="O82" s="347"/>
      <c r="P82" s="94"/>
      <c r="Q82" s="284"/>
      <c r="R82" s="284"/>
      <c r="S82" s="600" t="s">
        <v>569</v>
      </c>
      <c r="T82" s="600"/>
      <c r="U82" s="624"/>
      <c r="V82" s="686"/>
      <c r="W82" s="369">
        <f>22-ROUNDUP(IFERROR(FIND("nline",#REF!),0)/100,0)-ROUNDUP(IFERROR(FIND("nline",#REF!),0)/100,0)-ROUNDUP(IFERROR(FIND("nline",#REF!),0)/100,0)-ROUNDUP(IFERROR(FIND("nline",Q82),0)/100,0)-ROUNDUP(IFERROR(FIND("uzmanlık",S82),0)/100,0)-COUNTBLANK(C82:T82)-COUNTIF(C82:T82,"Türk Dili")-COUNTIF(C82:T82,"Atatürk İlk. Ve İnk. Tar.")-COUNTIF(C82:T82,"Staj 1")-COUNTIF(C82:T82,"Staj 2")-COUNTIF(C82:T82,"Bilg. Müh. Tasarımı")-COUNTIF(C82:T82,"Fizik I - Lab")</f>
        <v>9</v>
      </c>
      <c r="X82" s="370"/>
    </row>
    <row r="83" spans="1:24" s="54" customFormat="1" ht="15.75" customHeight="1" x14ac:dyDescent="0.25">
      <c r="A83" s="807"/>
      <c r="B83" s="164">
        <v>0.66666666666666596</v>
      </c>
      <c r="C83" s="493" t="s">
        <v>491</v>
      </c>
      <c r="D83" s="488"/>
      <c r="E83" s="487"/>
      <c r="F83" s="498"/>
      <c r="G83" s="547" t="s">
        <v>504</v>
      </c>
      <c r="H83" s="541" t="s">
        <v>185</v>
      </c>
      <c r="I83" s="535" t="s">
        <v>185</v>
      </c>
      <c r="J83" s="537" t="s">
        <v>268</v>
      </c>
      <c r="K83" s="668"/>
      <c r="L83" s="699"/>
      <c r="M83" s="699"/>
      <c r="N83" s="576"/>
      <c r="O83" s="347"/>
      <c r="P83" s="94"/>
      <c r="Q83" s="284"/>
      <c r="R83" s="284"/>
      <c r="S83" s="600" t="s">
        <v>513</v>
      </c>
      <c r="T83" s="600"/>
      <c r="U83" s="624"/>
      <c r="V83" s="686" t="s">
        <v>185</v>
      </c>
      <c r="W83" s="369">
        <f>22-ROUNDUP(IFERROR(FIND("nline",#REF!),0)/100,0)-ROUNDUP(IFERROR(FIND("nline",#REF!),0)/100,0)-ROUNDUP(IFERROR(FIND("nline",#REF!),0)/100,0)-ROUNDUP(IFERROR(FIND("nline",Q83),0)/100,0)-ROUNDUP(IFERROR(FIND("uzmanlık",S83),0)/100,0)-COUNTBLANK(C83:T83)-COUNTIF(C83:T83,"Türk Dili")-COUNTIF(C83:T83,"Atatürk İlk. Ve İnk. Tar.")-COUNTIF(C83:T83,"Staj 1")-COUNTIF(C83:T83,"Staj 2")-COUNTIF(C83:T83,"Bilg. Müh. Tasarımı")-COUNTIF(C83:T83,"Fizik I - Lab")</f>
        <v>10</v>
      </c>
      <c r="X83" s="370"/>
    </row>
    <row r="84" spans="1:24" s="54" customFormat="1" ht="15.75" customHeight="1" x14ac:dyDescent="0.25">
      <c r="A84" s="807"/>
      <c r="B84" s="164">
        <v>0.70833333333333304</v>
      </c>
      <c r="C84" s="493" t="s">
        <v>539</v>
      </c>
      <c r="D84" s="483" t="s">
        <v>185</v>
      </c>
      <c r="E84" s="487"/>
      <c r="F84" s="498"/>
      <c r="G84" s="547"/>
      <c r="H84" s="535" t="s">
        <v>269</v>
      </c>
      <c r="I84" s="535"/>
      <c r="J84" s="537" t="s">
        <v>493</v>
      </c>
      <c r="K84" s="574" t="s">
        <v>582</v>
      </c>
      <c r="L84" s="699" t="s">
        <v>554</v>
      </c>
      <c r="M84" s="699"/>
      <c r="N84" s="576"/>
      <c r="O84" s="348"/>
      <c r="P84" s="96"/>
      <c r="Q84" s="283"/>
      <c r="R84" s="283"/>
      <c r="S84" s="600"/>
      <c r="T84" s="604"/>
      <c r="U84" s="621"/>
      <c r="V84" s="686" t="s">
        <v>519</v>
      </c>
      <c r="W84" s="369">
        <f>22-ROUNDUP(IFERROR(FIND("nline",#REF!),0)/100,0)-ROUNDUP(IFERROR(FIND("nline",#REF!),0)/100,0)-ROUNDUP(IFERROR(FIND("nline",#REF!),0)/100,0)-ROUNDUP(IFERROR(FIND("nline",Q84),0)/100,0)-ROUNDUP(IFERROR(FIND("uzmanlık",S84),0)/100,0)-COUNTBLANK(C84:T84)-COUNTIF(C84:T84,"Türk Dili")-COUNTIF(C84:T84,"Atatürk İlk. Ve İnk. Tar.")-COUNTIF(C84:T84,"Staj 1")-COUNTIF(C84:T84,"Staj 2")-COUNTIF(C84:T84,"Bilg. Müh. Tasarımı")-COUNTIF(C84:T84,"Fizik I - Lab")</f>
        <v>10</v>
      </c>
      <c r="X84" s="370"/>
    </row>
    <row r="85" spans="1:24" s="54" customFormat="1" ht="15.75" customHeight="1" x14ac:dyDescent="0.25">
      <c r="A85" s="807"/>
      <c r="B85" s="164">
        <v>0.75</v>
      </c>
      <c r="C85" s="486" t="s">
        <v>490</v>
      </c>
      <c r="D85" s="483" t="s">
        <v>185</v>
      </c>
      <c r="E85" s="487"/>
      <c r="F85" s="492"/>
      <c r="G85" s="547"/>
      <c r="H85" s="535" t="s">
        <v>494</v>
      </c>
      <c r="I85" s="535"/>
      <c r="J85" s="537"/>
      <c r="K85" s="574" t="s">
        <v>582</v>
      </c>
      <c r="L85" s="699" t="s">
        <v>554</v>
      </c>
      <c r="M85" s="699"/>
      <c r="N85" s="576"/>
      <c r="O85" s="348"/>
      <c r="P85" s="96"/>
      <c r="Q85" s="283"/>
      <c r="R85" s="283"/>
      <c r="S85" s="600"/>
      <c r="T85" s="604"/>
      <c r="U85" s="621"/>
      <c r="V85" s="686" t="s">
        <v>514</v>
      </c>
      <c r="W85" s="369">
        <f>22-ROUNDUP(IFERROR(FIND("nline",#REF!),0)/100,0)-ROUNDUP(IFERROR(FIND("nline",#REF!),0)/100,0)-ROUNDUP(IFERROR(FIND("nline",#REF!),0)/100,0)-ROUNDUP(IFERROR(FIND("nline",Q85),0)/100,0)-ROUNDUP(IFERROR(FIND("uzmanlık",S85),0)/100,0)-COUNTBLANK(C85:T85)-COUNTIF(C85:T85,"Türk Dili")-COUNTIF(C85:T85,"Atatürk İlk. Ve İnk. Tar.")-COUNTIF(C85:T85,"Staj 1")-COUNTIF(C85:T85,"Staj 2")-COUNTIF(C85:T85,"Bilg. Müh. Tasarımı")-COUNTIF(C85:T85,"Fizik I - Lab")</f>
        <v>9</v>
      </c>
      <c r="X85" s="370"/>
    </row>
    <row r="86" spans="1:24" s="54" customFormat="1" ht="15.75" customHeight="1" x14ac:dyDescent="0.25">
      <c r="A86" s="807"/>
      <c r="B86" s="164">
        <v>0.79166666666666696</v>
      </c>
      <c r="C86" s="493" t="s">
        <v>255</v>
      </c>
      <c r="D86" s="487" t="s">
        <v>258</v>
      </c>
      <c r="E86" s="780" t="s">
        <v>537</v>
      </c>
      <c r="F86" s="499"/>
      <c r="G86" s="547" t="s">
        <v>185</v>
      </c>
      <c r="H86" s="535"/>
      <c r="I86" s="535"/>
      <c r="J86" s="537"/>
      <c r="K86" s="574" t="s">
        <v>489</v>
      </c>
      <c r="L86" s="699" t="s">
        <v>508</v>
      </c>
      <c r="M86" s="699"/>
      <c r="N86" s="576"/>
      <c r="O86" s="348"/>
      <c r="P86" s="96"/>
      <c r="Q86" s="283"/>
      <c r="R86" s="283"/>
      <c r="S86" s="600"/>
      <c r="T86" s="604"/>
      <c r="U86" s="621"/>
      <c r="V86" s="686" t="s">
        <v>297</v>
      </c>
      <c r="W86" s="369">
        <f>22-ROUNDUP(IFERROR(FIND("nline",#REF!),0)/100,0)-ROUNDUP(IFERROR(FIND("nline",#REF!),0)/100,0)-ROUNDUP(IFERROR(FIND("nline",#REF!),0)/100,0)-ROUNDUP(IFERROR(FIND("nline",Q86),0)/100,0)-ROUNDUP(IFERROR(FIND("uzmanlık",S86),0)/100,0)-COUNTBLANK(C86:T86)-COUNTIF(C86:T86,"Türk Dili")-COUNTIF(C86:T86,"Atatürk İlk. Ve İnk. Tar.")-COUNTIF(C86:T86,"Staj 1")-COUNTIF(C86:T86,"Staj 2")-COUNTIF(C86:T86,"Bilg. Müh. Tasarımı")-COUNTIF(C86:T86,"Fizik I - Lab")</f>
        <v>10</v>
      </c>
      <c r="X86" s="370"/>
    </row>
    <row r="87" spans="1:24" s="54" customFormat="1" ht="15.75" customHeight="1" x14ac:dyDescent="0.25">
      <c r="A87" s="807"/>
      <c r="B87" s="164">
        <v>0.83333333333333304</v>
      </c>
      <c r="C87" s="493" t="s">
        <v>255</v>
      </c>
      <c r="D87" s="487" t="s">
        <v>258</v>
      </c>
      <c r="E87" s="780" t="s">
        <v>537</v>
      </c>
      <c r="F87" s="499"/>
      <c r="G87" s="548"/>
      <c r="H87" s="535"/>
      <c r="I87" s="535"/>
      <c r="J87" s="537"/>
      <c r="K87" s="668"/>
      <c r="L87" s="699"/>
      <c r="M87" s="699"/>
      <c r="N87" s="576"/>
      <c r="O87" s="348"/>
      <c r="P87" s="96"/>
      <c r="Q87" s="285"/>
      <c r="R87" s="285"/>
      <c r="S87" s="600"/>
      <c r="T87" s="604"/>
      <c r="U87" s="621"/>
      <c r="V87" s="686" t="s">
        <v>494</v>
      </c>
      <c r="W87" s="369">
        <f>22-ROUNDUP(IFERROR(FIND("nline",#REF!),0)/100,0)-ROUNDUP(IFERROR(FIND("nline",#REF!),0)/100,0)-ROUNDUP(IFERROR(FIND("nline",#REF!),0)/100,0)-ROUNDUP(IFERROR(FIND("nline",Q87),0)/100,0)-ROUNDUP(IFERROR(FIND("uzmanlık",S87),0)/100,0)-COUNTBLANK(C87:T87)-COUNTIF(C87:T87,"Türk Dili")-COUNTIF(C87:T87,"Atatürk İlk. Ve İnk. Tar.")-COUNTIF(C87:T87,"Staj 1")-COUNTIF(C87:T87,"Staj 2")-COUNTIF(C87:T87,"Bilg. Müh. Tasarımı")-COUNTIF(C87:T87,"Fizik I - Lab")</f>
        <v>7</v>
      </c>
      <c r="X87" s="370"/>
    </row>
    <row r="88" spans="1:24" s="54" customFormat="1" ht="15.75" customHeight="1" x14ac:dyDescent="0.25">
      <c r="A88" s="807"/>
      <c r="B88" s="164">
        <v>0.875000000000001</v>
      </c>
      <c r="C88" s="486"/>
      <c r="D88" s="476"/>
      <c r="E88" s="476"/>
      <c r="F88" s="499"/>
      <c r="G88" s="548"/>
      <c r="H88" s="535"/>
      <c r="I88" s="535"/>
      <c r="J88" s="537"/>
      <c r="K88" s="668"/>
      <c r="L88" s="699"/>
      <c r="M88" s="699"/>
      <c r="N88" s="576"/>
      <c r="O88" s="348"/>
      <c r="P88" s="96"/>
      <c r="Q88" s="285"/>
      <c r="R88" s="285"/>
      <c r="S88" s="600"/>
      <c r="T88" s="604"/>
      <c r="U88" s="621"/>
      <c r="V88" s="686" t="s">
        <v>295</v>
      </c>
      <c r="W88" s="369">
        <f>22-ROUNDUP(IFERROR(FIND("nline",#REF!),0)/100,0)-ROUNDUP(IFERROR(FIND("nline",#REF!),0)/100,0)-ROUNDUP(IFERROR(FIND("nline",#REF!),0)/100,0)-ROUNDUP(IFERROR(FIND("nline",Q88),0)/100,0)-ROUNDUP(IFERROR(FIND("uzmanlık",S88),0)/100,0)-COUNTBLANK(C88:T88)-COUNTIF(C88:T88,"Türk Dili")-COUNTIF(C88:T88,"Atatürk İlk. Ve İnk. Tar.")-COUNTIF(C88:T88,"Staj 1")-COUNTIF(C88:T88,"Staj 2")-COUNTIF(C88:T88,"Bilg. Müh. Tasarımı")-COUNTIF(C88:T88,"Fizik I - Lab")</f>
        <v>4</v>
      </c>
      <c r="X88" s="370"/>
    </row>
    <row r="89" spans="1:24" s="54" customFormat="1" ht="15.75" customHeight="1" x14ac:dyDescent="0.25">
      <c r="A89" s="807"/>
      <c r="B89" s="164">
        <v>0.91666666666666796</v>
      </c>
      <c r="C89" s="930" t="s">
        <v>527</v>
      </c>
      <c r="D89" s="888"/>
      <c r="E89" s="888"/>
      <c r="F89" s="889"/>
      <c r="G89" s="869"/>
      <c r="H89" s="825"/>
      <c r="I89" s="825"/>
      <c r="J89" s="826"/>
      <c r="K89" s="668"/>
      <c r="L89" s="699"/>
      <c r="M89" s="699"/>
      <c r="N89" s="576"/>
      <c r="O89" s="932"/>
      <c r="P89" s="933"/>
      <c r="Q89" s="285"/>
      <c r="R89" s="285"/>
      <c r="S89" s="600"/>
      <c r="T89" s="604"/>
      <c r="U89" s="621"/>
      <c r="V89" s="686" t="s">
        <v>499</v>
      </c>
      <c r="W89" s="369">
        <f>22-ROUNDUP(IFERROR(FIND("nline",#REF!),0)/100,0)-ROUNDUP(IFERROR(FIND("nline",#REF!),0)/100,0)-ROUNDUP(IFERROR(FIND("nline",#REF!),0)/100,0)-ROUNDUP(IFERROR(FIND("nline",Q89),0)/100,0)-ROUNDUP(IFERROR(FIND("uzmanlık",S89),0)/100,0)-COUNTBLANK(C89:T89)-COUNTIF(C89:T89,"Türk Dili")-COUNTIF(C89:T89,"Atatürk İlk. Ve İnk. Tar.")-COUNTIF(C89:T89,"Staj 1")-COUNTIF(C89:T89,"Staj 2")-COUNTIF(C89:T89,"Bilg. Müh. Tasarımı")-COUNTIF(C89:T89,"Fizik I - Lab")</f>
        <v>4</v>
      </c>
      <c r="X89" s="370"/>
    </row>
    <row r="90" spans="1:24" s="54" customFormat="1" ht="15.75" customHeight="1" thickBot="1" x14ac:dyDescent="0.3">
      <c r="A90" s="808"/>
      <c r="B90" s="166">
        <v>0.95833333333333504</v>
      </c>
      <c r="C90" s="926" t="s">
        <v>527</v>
      </c>
      <c r="D90" s="927"/>
      <c r="E90" s="927"/>
      <c r="F90" s="928"/>
      <c r="G90" s="873"/>
      <c r="H90" s="874"/>
      <c r="I90" s="874"/>
      <c r="J90" s="929"/>
      <c r="K90" s="700"/>
      <c r="L90" s="701"/>
      <c r="M90" s="701"/>
      <c r="N90" s="738"/>
      <c r="O90" s="972" t="s">
        <v>517</v>
      </c>
      <c r="P90" s="973"/>
      <c r="Q90" s="974"/>
      <c r="R90" s="975"/>
      <c r="S90" s="602"/>
      <c r="T90" s="617"/>
      <c r="U90" s="622"/>
      <c r="V90" s="687"/>
      <c r="W90" s="369">
        <f>22-ROUNDUP(IFERROR(FIND("nline",#REF!),0)/100,0)-ROUNDUP(IFERROR(FIND("nline",#REF!),0)/100,0)-ROUNDUP(IFERROR(FIND("nline",#REF!),0)/100,0)-ROUNDUP(IFERROR(FIND("nline",Q90),0)/100,0)-ROUNDUP(IFERROR(FIND("uzmanlık",S90),0)/100,0)-COUNTBLANK(C90:T90)-COUNTIF(C90:T90,"Türk Dili")-COUNTIF(C90:T90,"Atatürk İlk. Ve İnk. Tar.")-COUNTIF(C90:T90,"Staj 1")-COUNTIF(C90:T90,"Staj 2")-COUNTIF(C90:T90,"Bilg. Müh. Tasarımı")-COUNTIF(C90:T90,"Fizik I - Lab")</f>
        <v>4</v>
      </c>
      <c r="X90" s="370"/>
    </row>
    <row r="91" spans="1:24" ht="15.75" customHeight="1" thickBot="1" x14ac:dyDescent="0.3">
      <c r="A91" s="806" t="s">
        <v>46</v>
      </c>
      <c r="B91" s="101">
        <v>0.29166666666666669</v>
      </c>
      <c r="C91" s="464"/>
      <c r="D91" s="465"/>
      <c r="E91" s="466"/>
      <c r="F91" s="467"/>
      <c r="G91" s="523"/>
      <c r="H91" s="524"/>
      <c r="I91" s="524"/>
      <c r="J91" s="524"/>
      <c r="K91" s="581"/>
      <c r="L91" s="582"/>
      <c r="M91" s="582"/>
      <c r="N91" s="642"/>
      <c r="O91" s="648"/>
      <c r="P91" s="649"/>
      <c r="Q91" s="277"/>
      <c r="R91" s="277"/>
      <c r="S91" s="121"/>
      <c r="T91" s="265"/>
      <c r="U91" s="626"/>
      <c r="V91" s="689"/>
      <c r="W91" s="369">
        <f>22-ROUNDUP(IFERROR(FIND("nline",#REF!),0)/100,0)-ROUNDUP(IFERROR(FIND("nline",#REF!),0)/100,0)-ROUNDUP(IFERROR(FIND("nline",#REF!),0)/100,0)-ROUNDUP(IFERROR(FIND("nline",Q91),0)/100,0)-ROUNDUP(IFERROR(FIND("uzmanlık",S91),0)/100,0)-COUNTBLANK(C91:T91)-COUNTIF(C91:T91,"Türk Dili")-COUNTIF(C91:T91,"Atatürk İlk. Ve İnk. Tar.")-COUNTIF(C91:T91,"Staj 1")-COUNTIF(C91:T91,"Staj 2")-COUNTIF(C91:T91,"Bilg. Müh. Tasarımı")-COUNTIF(C91:T91,"Fizik I - Lab")</f>
        <v>4</v>
      </c>
      <c r="X91" s="368"/>
    </row>
    <row r="92" spans="1:24" ht="15.75" customHeight="1" x14ac:dyDescent="0.25">
      <c r="A92" s="807"/>
      <c r="B92" s="102">
        <v>0.33333333333333331</v>
      </c>
      <c r="C92" s="453"/>
      <c r="D92" s="454"/>
      <c r="E92" s="468"/>
      <c r="F92" s="469"/>
      <c r="G92" s="516"/>
      <c r="H92" s="512"/>
      <c r="I92" s="512"/>
      <c r="J92" s="512"/>
      <c r="K92" s="583"/>
      <c r="L92" s="584"/>
      <c r="M92" s="584"/>
      <c r="N92" s="578"/>
      <c r="O92" s="650"/>
      <c r="P92" s="651"/>
      <c r="Q92" s="277"/>
      <c r="R92" s="646"/>
      <c r="S92" s="608"/>
      <c r="T92" s="116"/>
      <c r="U92" s="627"/>
      <c r="V92" s="689" t="s">
        <v>185</v>
      </c>
      <c r="W92" s="369">
        <f>22-ROUNDUP(IFERROR(FIND("nline",#REF!),0)/100,0)-ROUNDUP(IFERROR(FIND("nline",#REF!),0)/100,0)-ROUNDUP(IFERROR(FIND("nline",#REF!),0)/100,0)-ROUNDUP(IFERROR(FIND("nline",Q92),0)/100,0)-ROUNDUP(IFERROR(FIND("uzmanlık",S92),0)/100,0)-COUNTBLANK(C92:T92)-COUNTIF(C92:T92,"Türk Dili")-COUNTIF(C92:T92,"Atatürk İlk. Ve İnk. Tar.")-COUNTIF(C92:T92,"Staj 1")-COUNTIF(C92:T92,"Staj 2")-COUNTIF(C92:T92,"Bilg. Müh. Tasarımı")-COUNTIF(C92:T92,"Fizik I - Lab")</f>
        <v>4</v>
      </c>
      <c r="X92" s="368"/>
    </row>
    <row r="93" spans="1:24" ht="15.75" customHeight="1" x14ac:dyDescent="0.25">
      <c r="A93" s="807"/>
      <c r="B93" s="102">
        <v>0.375</v>
      </c>
      <c r="C93" s="453"/>
      <c r="D93" s="454"/>
      <c r="E93" s="468"/>
      <c r="F93" s="469"/>
      <c r="G93" s="516"/>
      <c r="H93" s="512"/>
      <c r="I93" s="512"/>
      <c r="J93" s="513"/>
      <c r="K93" s="583"/>
      <c r="L93" s="584"/>
      <c r="M93" s="584"/>
      <c r="N93" s="578"/>
      <c r="O93" s="650"/>
      <c r="P93" s="651"/>
      <c r="Q93" s="271"/>
      <c r="R93" s="271"/>
      <c r="S93" s="608"/>
      <c r="T93" s="116"/>
      <c r="U93" s="627"/>
      <c r="V93" s="689" t="s">
        <v>519</v>
      </c>
      <c r="W93" s="369">
        <f>22-ROUNDUP(IFERROR(FIND("nline",#REF!),0)/100,0)-ROUNDUP(IFERROR(FIND("nline",#REF!),0)/100,0)-ROUNDUP(IFERROR(FIND("nline",#REF!),0)/100,0)-ROUNDUP(IFERROR(FIND("nline",Q93),0)/100,0)-ROUNDUP(IFERROR(FIND("uzmanlık",S93),0)/100,0)-COUNTBLANK(C93:T93)-COUNTIF(C93:T93,"Türk Dili")-COUNTIF(C93:T93,"Atatürk İlk. Ve İnk. Tar.")-COUNTIF(C93:T93,"Staj 1")-COUNTIF(C93:T93,"Staj 2")-COUNTIF(C93:T93,"Bilg. Müh. Tasarımı")-COUNTIF(C93:T93,"Fizik I - Lab")</f>
        <v>4</v>
      </c>
      <c r="X93" s="368"/>
    </row>
    <row r="94" spans="1:24" ht="15.75" customHeight="1" x14ac:dyDescent="0.25">
      <c r="A94" s="807"/>
      <c r="B94" s="102">
        <v>0.41666666666666702</v>
      </c>
      <c r="C94" s="453"/>
      <c r="D94" s="454"/>
      <c r="E94" s="468"/>
      <c r="F94" s="469"/>
      <c r="G94" s="516"/>
      <c r="H94" s="512"/>
      <c r="I94" s="512"/>
      <c r="J94" s="513"/>
      <c r="K94" s="583"/>
      <c r="L94" s="584"/>
      <c r="M94" s="584"/>
      <c r="N94" s="578"/>
      <c r="O94" s="650"/>
      <c r="P94" s="651"/>
      <c r="Q94" s="271"/>
      <c r="R94" s="271"/>
      <c r="S94" s="608"/>
      <c r="T94" s="116"/>
      <c r="U94" s="627"/>
      <c r="V94" s="689" t="s">
        <v>295</v>
      </c>
      <c r="W94" s="369">
        <f>22-ROUNDUP(IFERROR(FIND("nline",#REF!),0)/100,0)-ROUNDUP(IFERROR(FIND("nline",#REF!),0)/100,0)-ROUNDUP(IFERROR(FIND("nline",#REF!),0)/100,0)-ROUNDUP(IFERROR(FIND("nline",Q94),0)/100,0)-ROUNDUP(IFERROR(FIND("uzmanlık",S94),0)/100,0)-COUNTBLANK(C94:T94)-COUNTIF(C94:T94,"Türk Dili")-COUNTIF(C94:T94,"Atatürk İlk. Ve İnk. Tar.")-COUNTIF(C94:T94,"Staj 1")-COUNTIF(C94:T94,"Staj 2")-COUNTIF(C94:T94,"Bilg. Müh. Tasarımı")-COUNTIF(C94:T94,"Fizik I - Lab")</f>
        <v>4</v>
      </c>
      <c r="X94" s="368"/>
    </row>
    <row r="95" spans="1:24" ht="15.75" customHeight="1" thickBot="1" x14ac:dyDescent="0.3">
      <c r="A95" s="807"/>
      <c r="B95" s="102">
        <v>0.45833333333333298</v>
      </c>
      <c r="C95" s="453"/>
      <c r="D95" s="454"/>
      <c r="E95" s="468"/>
      <c r="F95" s="469"/>
      <c r="G95" s="516"/>
      <c r="H95" s="512"/>
      <c r="I95" s="512"/>
      <c r="J95" s="512"/>
      <c r="K95" s="583"/>
      <c r="L95" s="584"/>
      <c r="M95" s="584"/>
      <c r="N95" s="578"/>
      <c r="O95" s="650"/>
      <c r="P95" s="651"/>
      <c r="Q95" s="271"/>
      <c r="R95" s="271"/>
      <c r="S95" s="608"/>
      <c r="T95" s="116"/>
      <c r="U95" s="627"/>
      <c r="V95" s="689" t="s">
        <v>297</v>
      </c>
      <c r="W95" s="369">
        <f>22-ROUNDUP(IFERROR(FIND("nline",#REF!),0)/100,0)-ROUNDUP(IFERROR(FIND("nline",#REF!),0)/100,0)-ROUNDUP(IFERROR(FIND("nline",#REF!),0)/100,0)-ROUNDUP(IFERROR(FIND("nline",Q95),0)/100,0)-ROUNDUP(IFERROR(FIND("uzmanlık",S95),0)/100,0)-COUNTBLANK(C95:T95)-COUNTIF(C95:T95,"Türk Dili")-COUNTIF(C95:T95,"Atatürk İlk. Ve İnk. Tar.")-COUNTIF(C95:T95,"Staj 1")-COUNTIF(C95:T95,"Staj 2")-COUNTIF(C95:T95,"Bilg. Müh. Tasarımı")-COUNTIF(C95:T95,"Fizik I - Lab")</f>
        <v>4</v>
      </c>
      <c r="X95" s="368"/>
    </row>
    <row r="96" spans="1:24" ht="15.75" customHeight="1" x14ac:dyDescent="0.25">
      <c r="A96" s="807"/>
      <c r="B96" s="102">
        <v>0.5</v>
      </c>
      <c r="C96" s="453"/>
      <c r="D96" s="454"/>
      <c r="E96" s="468"/>
      <c r="F96" s="469"/>
      <c r="G96" s="516"/>
      <c r="H96" s="512"/>
      <c r="I96" s="512"/>
      <c r="J96" s="512"/>
      <c r="K96" s="583"/>
      <c r="L96" s="584"/>
      <c r="M96" s="584"/>
      <c r="N96" s="578"/>
      <c r="O96" s="650"/>
      <c r="P96" s="651"/>
      <c r="Q96" s="644" t="s">
        <v>184</v>
      </c>
      <c r="R96" s="725"/>
      <c r="S96" s="608"/>
      <c r="T96" s="116"/>
      <c r="U96" s="627"/>
      <c r="V96" s="689" t="s">
        <v>291</v>
      </c>
      <c r="W96" s="369">
        <f>22-ROUNDUP(IFERROR(FIND("nline",#REF!),0)/100,0)-ROUNDUP(IFERROR(FIND("nline",#REF!),0)/100,0)-ROUNDUP(IFERROR(FIND("nline",#REF!),0)/100,0)-ROUNDUP(IFERROR(FIND("nline",Q96),0)/100,0)-ROUNDUP(IFERROR(FIND("uzmanlık",S96),0)/100,0)-COUNTBLANK(C96:T96)-COUNTIF(C96:T96,"Türk Dili")-COUNTIF(C96:T96,"Atatürk İlk. Ve İnk. Tar.")-COUNTIF(C96:T96,"Staj 1")-COUNTIF(C96:T96,"Staj 2")-COUNTIF(C96:T96,"Bilg. Müh. Tasarımı")-COUNTIF(C96:T96,"Fizik I - Lab")</f>
        <v>5</v>
      </c>
      <c r="X96" s="368"/>
    </row>
    <row r="97" spans="1:24" ht="15.75" customHeight="1" thickBot="1" x14ac:dyDescent="0.3">
      <c r="A97" s="807"/>
      <c r="B97" s="102">
        <v>0.54166666666666596</v>
      </c>
      <c r="C97" s="453"/>
      <c r="D97" s="454"/>
      <c r="E97" s="468"/>
      <c r="F97" s="469"/>
      <c r="G97" s="516"/>
      <c r="H97" s="512"/>
      <c r="I97" s="512"/>
      <c r="J97" s="512"/>
      <c r="K97" s="583"/>
      <c r="L97" s="584"/>
      <c r="M97" s="584"/>
      <c r="N97" s="578"/>
      <c r="O97" s="650"/>
      <c r="P97" s="651"/>
      <c r="Q97" s="645" t="s">
        <v>184</v>
      </c>
      <c r="R97" s="725"/>
      <c r="S97" s="608"/>
      <c r="T97" s="116"/>
      <c r="U97" s="627"/>
      <c r="V97" s="689" t="s">
        <v>298</v>
      </c>
      <c r="W97" s="369">
        <f>22-ROUNDUP(IFERROR(FIND("nline",#REF!),0)/100,0)-ROUNDUP(IFERROR(FIND("nline",#REF!),0)/100,0)-ROUNDUP(IFERROR(FIND("nline",#REF!),0)/100,0)-ROUNDUP(IFERROR(FIND("nline",Q97),0)/100,0)-ROUNDUP(IFERROR(FIND("uzmanlık",S97),0)/100,0)-COUNTBLANK(C97:T97)-COUNTIF(C97:T97,"Türk Dili")-COUNTIF(C97:T97,"Atatürk İlk. Ve İnk. Tar.")-COUNTIF(C97:T97,"Staj 1")-COUNTIF(C97:T97,"Staj 2")-COUNTIF(C97:T97,"Bilg. Müh. Tasarımı")-COUNTIF(C97:T97,"Fizik I - Lab")</f>
        <v>5</v>
      </c>
      <c r="X97" s="368"/>
    </row>
    <row r="98" spans="1:24" ht="15.75" customHeight="1" x14ac:dyDescent="0.25">
      <c r="A98" s="807"/>
      <c r="B98" s="102">
        <v>0.58333333333333304</v>
      </c>
      <c r="C98" s="453"/>
      <c r="D98" s="454"/>
      <c r="E98" s="468"/>
      <c r="F98" s="469"/>
      <c r="G98" s="516"/>
      <c r="H98" s="512"/>
      <c r="I98" s="512"/>
      <c r="J98" s="512"/>
      <c r="K98" s="583"/>
      <c r="L98" s="584"/>
      <c r="M98" s="584"/>
      <c r="N98" s="578"/>
      <c r="O98" s="650"/>
      <c r="P98" s="651"/>
      <c r="Q98" s="646"/>
      <c r="R98" s="646"/>
      <c r="S98" s="608"/>
      <c r="T98" s="116"/>
      <c r="U98" s="627"/>
      <c r="V98" s="689" t="s">
        <v>296</v>
      </c>
      <c r="W98" s="369">
        <f>22-ROUNDUP(IFERROR(FIND("nline",#REF!),0)/100,0)-ROUNDUP(IFERROR(FIND("nline",#REF!),0)/100,0)-ROUNDUP(IFERROR(FIND("nline",#REF!),0)/100,0)-ROUNDUP(IFERROR(FIND("nline",Q98),0)/100,0)-ROUNDUP(IFERROR(FIND("uzmanlık",S98),0)/100,0)-COUNTBLANK(C98:T98)-COUNTIF(C98:T98,"Türk Dili")-COUNTIF(C98:T98,"Atatürk İlk. Ve İnk. Tar.")-COUNTIF(C98:T98,"Staj 1")-COUNTIF(C98:T98,"Staj 2")-COUNTIF(C98:T98,"Bilg. Müh. Tasarımı")-COUNTIF(C98:T98,"Fizik I - Lab")</f>
        <v>4</v>
      </c>
      <c r="X98" s="368"/>
    </row>
    <row r="99" spans="1:24" ht="15.75" customHeight="1" x14ac:dyDescent="0.25">
      <c r="A99" s="807"/>
      <c r="B99" s="102">
        <v>0.625</v>
      </c>
      <c r="C99" s="453"/>
      <c r="D99" s="454"/>
      <c r="E99" s="468"/>
      <c r="F99" s="469"/>
      <c r="G99" s="516"/>
      <c r="H99" s="512"/>
      <c r="I99" s="512"/>
      <c r="J99" s="512"/>
      <c r="K99" s="583"/>
      <c r="L99" s="584"/>
      <c r="M99" s="584"/>
      <c r="N99" s="578"/>
      <c r="O99" s="650"/>
      <c r="P99" s="651"/>
      <c r="Q99" s="271"/>
      <c r="R99" s="271"/>
      <c r="S99" s="608"/>
      <c r="T99" s="116"/>
      <c r="U99" s="627"/>
      <c r="V99" s="689" t="s">
        <v>293</v>
      </c>
      <c r="W99" s="369">
        <f>22-ROUNDUP(IFERROR(FIND("nline",#REF!),0)/100,0)-ROUNDUP(IFERROR(FIND("nline",#REF!),0)/100,0)-ROUNDUP(IFERROR(FIND("nline",#REF!),0)/100,0)-ROUNDUP(IFERROR(FIND("nline",Q99),0)/100,0)-ROUNDUP(IFERROR(FIND("uzmanlık",S99),0)/100,0)-COUNTBLANK(C99:T99)-COUNTIF(C99:T99,"Türk Dili")-COUNTIF(C99:T99,"Atatürk İlk. Ve İnk. Tar.")-COUNTIF(C99:T99,"Staj 1")-COUNTIF(C99:T99,"Staj 2")-COUNTIF(C99:T99,"Bilg. Müh. Tasarımı")-COUNTIF(C99:T99,"Fizik I - Lab")</f>
        <v>4</v>
      </c>
      <c r="X99" s="368"/>
    </row>
    <row r="100" spans="1:24" ht="15.75" customHeight="1" x14ac:dyDescent="0.25">
      <c r="A100" s="807"/>
      <c r="B100" s="102">
        <v>0.66666666666666596</v>
      </c>
      <c r="C100" s="453"/>
      <c r="D100" s="454"/>
      <c r="E100" s="468"/>
      <c r="F100" s="469"/>
      <c r="G100" s="516"/>
      <c r="H100" s="512"/>
      <c r="I100" s="512"/>
      <c r="J100" s="512"/>
      <c r="K100" s="583"/>
      <c r="L100" s="584"/>
      <c r="M100" s="584"/>
      <c r="N100" s="578"/>
      <c r="O100" s="650"/>
      <c r="P100" s="651"/>
      <c r="Q100" s="271"/>
      <c r="R100" s="271"/>
      <c r="S100" s="608"/>
      <c r="T100" s="116"/>
      <c r="U100" s="627"/>
      <c r="V100" s="689" t="s">
        <v>299</v>
      </c>
      <c r="W100" s="369">
        <f>22-ROUNDUP(IFERROR(FIND("nline",#REF!),0)/100,0)-ROUNDUP(IFERROR(FIND("nline",#REF!),0)/100,0)-ROUNDUP(IFERROR(FIND("nline",#REF!),0)/100,0)-ROUNDUP(IFERROR(FIND("nline",Q100),0)/100,0)-ROUNDUP(IFERROR(FIND("uzmanlık",S100),0)/100,0)-COUNTBLANK(C100:T100)-COUNTIF(C100:T100,"Türk Dili")-COUNTIF(C100:T100,"Atatürk İlk. Ve İnk. Tar.")-COUNTIF(C100:T100,"Staj 1")-COUNTIF(C100:T100,"Staj 2")-COUNTIF(C100:T100,"Bilg. Müh. Tasarımı")-COUNTIF(C100:T100,"Fizik I - Lab")</f>
        <v>4</v>
      </c>
      <c r="X100" s="368"/>
    </row>
    <row r="101" spans="1:24" ht="15.75" customHeight="1" x14ac:dyDescent="0.25">
      <c r="A101" s="807"/>
      <c r="B101" s="102">
        <v>0.70833333333333304</v>
      </c>
      <c r="C101" s="453"/>
      <c r="D101" s="454"/>
      <c r="E101" s="468"/>
      <c r="F101" s="469"/>
      <c r="G101" s="516"/>
      <c r="H101" s="512"/>
      <c r="I101" s="512"/>
      <c r="J101" s="512"/>
      <c r="K101" s="583"/>
      <c r="L101" s="584"/>
      <c r="M101" s="584"/>
      <c r="N101" s="578"/>
      <c r="O101" s="650"/>
      <c r="P101" s="651"/>
      <c r="Q101" s="271"/>
      <c r="R101" s="271"/>
      <c r="S101" s="608"/>
      <c r="T101" s="116"/>
      <c r="U101" s="627"/>
      <c r="V101" s="689" t="s">
        <v>520</v>
      </c>
      <c r="W101" s="369">
        <f>22-ROUNDUP(IFERROR(FIND("nline",#REF!),0)/100,0)-ROUNDUP(IFERROR(FIND("nline",#REF!),0)/100,0)-ROUNDUP(IFERROR(FIND("nline",#REF!),0)/100,0)-ROUNDUP(IFERROR(FIND("nline",Q101),0)/100,0)-ROUNDUP(IFERROR(FIND("uzmanlık",S101),0)/100,0)-COUNTBLANK(C101:T101)-COUNTIF(C101:T101,"Türk Dili")-COUNTIF(C101:T101,"Atatürk İlk. Ve İnk. Tar.")-COUNTIF(C101:T101,"Staj 1")-COUNTIF(C101:T101,"Staj 2")-COUNTIF(C101:T101,"Bilg. Müh. Tasarımı")-COUNTIF(C101:T101,"Fizik I - Lab")</f>
        <v>4</v>
      </c>
      <c r="X101" s="368"/>
    </row>
    <row r="102" spans="1:24" ht="15.75" customHeight="1" x14ac:dyDescent="0.25">
      <c r="A102" s="807"/>
      <c r="B102" s="102">
        <v>0.75</v>
      </c>
      <c r="C102" s="453"/>
      <c r="D102" s="454"/>
      <c r="E102" s="468"/>
      <c r="F102" s="469"/>
      <c r="G102" s="516"/>
      <c r="H102" s="512"/>
      <c r="I102" s="512"/>
      <c r="J102" s="512"/>
      <c r="K102" s="583"/>
      <c r="L102" s="584"/>
      <c r="M102" s="584"/>
      <c r="N102" s="578"/>
      <c r="O102" s="650"/>
      <c r="P102" s="651"/>
      <c r="Q102" s="271"/>
      <c r="R102" s="271"/>
      <c r="S102" s="608"/>
      <c r="T102" s="116"/>
      <c r="U102" s="627"/>
      <c r="V102" s="689" t="s">
        <v>294</v>
      </c>
      <c r="W102" s="369">
        <f>22-ROUNDUP(IFERROR(FIND("nline",#REF!),0)/100,0)-ROUNDUP(IFERROR(FIND("nline",#REF!),0)/100,0)-ROUNDUP(IFERROR(FIND("nline",#REF!),0)/100,0)-ROUNDUP(IFERROR(FIND("nline",Q102),0)/100,0)-ROUNDUP(IFERROR(FIND("uzmanlık",S102),0)/100,0)-COUNTBLANK(C102:T102)-COUNTIF(C102:T102,"Türk Dili")-COUNTIF(C102:T102,"Atatürk İlk. Ve İnk. Tar.")-COUNTIF(C102:T102,"Staj 1")-COUNTIF(C102:T102,"Staj 2")-COUNTIF(C102:T102,"Bilg. Müh. Tasarımı")-COUNTIF(C102:T102,"Fizik I - Lab")</f>
        <v>4</v>
      </c>
      <c r="X102" s="368"/>
    </row>
    <row r="103" spans="1:24" ht="15.75" customHeight="1" x14ac:dyDescent="0.25">
      <c r="A103" s="807"/>
      <c r="B103" s="102">
        <v>0.79166666666666696</v>
      </c>
      <c r="C103" s="453"/>
      <c r="D103" s="454"/>
      <c r="E103" s="468"/>
      <c r="F103" s="469"/>
      <c r="G103" s="516"/>
      <c r="H103" s="514"/>
      <c r="I103" s="512"/>
      <c r="J103" s="512"/>
      <c r="K103" s="583"/>
      <c r="L103" s="584"/>
      <c r="M103" s="584"/>
      <c r="N103" s="578"/>
      <c r="O103" s="650"/>
      <c r="P103" s="651"/>
      <c r="Q103" s="271"/>
      <c r="R103" s="271"/>
      <c r="S103" s="608"/>
      <c r="T103" s="116"/>
      <c r="U103" s="627"/>
      <c r="V103" s="689" t="s">
        <v>292</v>
      </c>
      <c r="W103" s="369">
        <f>22-ROUNDUP(IFERROR(FIND("nline",#REF!),0)/100,0)-ROUNDUP(IFERROR(FIND("nline",#REF!),0)/100,0)-ROUNDUP(IFERROR(FIND("nline",#REF!),0)/100,0)-ROUNDUP(IFERROR(FIND("nline",Q103),0)/100,0)-ROUNDUP(IFERROR(FIND("uzmanlık",S103),0)/100,0)-COUNTBLANK(C103:T103)-COUNTIF(C103:T103,"Türk Dili")-COUNTIF(C103:T103,"Atatürk İlk. Ve İnk. Tar.")-COUNTIF(C103:T103,"Staj 1")-COUNTIF(C103:T103,"Staj 2")-COUNTIF(C103:T103,"Bilg. Müh. Tasarımı")-COUNTIF(C103:T103,"Fizik I - Lab")</f>
        <v>4</v>
      </c>
      <c r="X103" s="368"/>
    </row>
    <row r="104" spans="1:24" ht="15.75" customHeight="1" x14ac:dyDescent="0.25">
      <c r="A104" s="807"/>
      <c r="B104" s="102">
        <v>0.83333333333333304</v>
      </c>
      <c r="C104" s="453"/>
      <c r="D104" s="454"/>
      <c r="E104" s="468"/>
      <c r="F104" s="469"/>
      <c r="G104" s="516"/>
      <c r="H104" s="514"/>
      <c r="I104" s="512"/>
      <c r="J104" s="512"/>
      <c r="K104" s="583"/>
      <c r="L104" s="584"/>
      <c r="M104" s="584"/>
      <c r="N104" s="578"/>
      <c r="O104" s="650"/>
      <c r="P104" s="651"/>
      <c r="Q104" s="271"/>
      <c r="R104" s="271"/>
      <c r="S104" s="608"/>
      <c r="T104" s="116"/>
      <c r="U104" s="627"/>
      <c r="V104" s="689" t="s">
        <v>300</v>
      </c>
      <c r="W104" s="369">
        <f>22-ROUNDUP(IFERROR(FIND("nline",#REF!),0)/100,0)-ROUNDUP(IFERROR(FIND("nline",#REF!),0)/100,0)-ROUNDUP(IFERROR(FIND("nline",#REF!),0)/100,0)-ROUNDUP(IFERROR(FIND("nline",Q104),0)/100,0)-ROUNDUP(IFERROR(FIND("uzmanlık",S104),0)/100,0)-COUNTBLANK(C104:T104)-COUNTIF(C104:T104,"Türk Dili")-COUNTIF(C104:T104,"Atatürk İlk. Ve İnk. Tar.")-COUNTIF(C104:T104,"Staj 1")-COUNTIF(C104:T104,"Staj 2")-COUNTIF(C104:T104,"Bilg. Müh. Tasarımı")-COUNTIF(C104:T104,"Fizik I - Lab")</f>
        <v>4</v>
      </c>
      <c r="X104" s="368"/>
    </row>
    <row r="105" spans="1:24" ht="15.75" customHeight="1" x14ac:dyDescent="0.25">
      <c r="A105" s="807"/>
      <c r="B105" s="102">
        <v>0.875</v>
      </c>
      <c r="C105" s="453"/>
      <c r="D105" s="454"/>
      <c r="E105" s="468"/>
      <c r="F105" s="469"/>
      <c r="G105" s="516"/>
      <c r="H105" s="514"/>
      <c r="I105" s="512"/>
      <c r="J105" s="512"/>
      <c r="K105" s="583"/>
      <c r="L105" s="584"/>
      <c r="M105" s="584"/>
      <c r="N105" s="578"/>
      <c r="O105" s="650"/>
      <c r="P105" s="651"/>
      <c r="Q105" s="271"/>
      <c r="R105" s="271"/>
      <c r="S105" s="608"/>
      <c r="T105" s="116"/>
      <c r="U105" s="627"/>
      <c r="V105" s="689" t="s">
        <v>440</v>
      </c>
      <c r="W105" s="369">
        <f>22-ROUNDUP(IFERROR(FIND("nline",#REF!),0)/100,0)-ROUNDUP(IFERROR(FIND("nline",#REF!),0)/100,0)-ROUNDUP(IFERROR(FIND("nline",#REF!),0)/100,0)-ROUNDUP(IFERROR(FIND("nline",Q105),0)/100,0)-ROUNDUP(IFERROR(FIND("uzmanlık",S105),0)/100,0)-COUNTBLANK(C105:T105)-COUNTIF(C105:T105,"Türk Dili")-COUNTIF(C105:T105,"Atatürk İlk. Ve İnk. Tar.")-COUNTIF(C105:T105,"Staj 1")-COUNTIF(C105:T105,"Staj 2")-COUNTIF(C105:T105,"Bilg. Müh. Tasarımı")-COUNTIF(C105:T105,"Fizik I - Lab")</f>
        <v>4</v>
      </c>
      <c r="X105" s="368"/>
    </row>
    <row r="106" spans="1:24" ht="15.75" customHeight="1" x14ac:dyDescent="0.25">
      <c r="A106" s="807"/>
      <c r="B106" s="102">
        <v>0.91666666666666696</v>
      </c>
      <c r="C106" s="453"/>
      <c r="D106" s="454"/>
      <c r="E106" s="468"/>
      <c r="F106" s="469"/>
      <c r="G106" s="516"/>
      <c r="H106" s="514"/>
      <c r="I106" s="512"/>
      <c r="J106" s="512"/>
      <c r="K106" s="583"/>
      <c r="L106" s="584"/>
      <c r="M106" s="584"/>
      <c r="N106" s="578"/>
      <c r="O106" s="650"/>
      <c r="P106" s="651"/>
      <c r="Q106" s="271"/>
      <c r="R106" s="271"/>
      <c r="S106" s="608"/>
      <c r="T106" s="116"/>
      <c r="U106" s="627"/>
      <c r="V106" s="689" t="s">
        <v>522</v>
      </c>
      <c r="W106" s="369">
        <f>22-ROUNDUP(IFERROR(FIND("nline",#REF!),0)/100,0)-ROUNDUP(IFERROR(FIND("nline",#REF!),0)/100,0)-ROUNDUP(IFERROR(FIND("nline",#REF!),0)/100,0)-ROUNDUP(IFERROR(FIND("nline",Q106),0)/100,0)-ROUNDUP(IFERROR(FIND("uzmanlık",S106),0)/100,0)-COUNTBLANK(C106:T106)-COUNTIF(C106:T106,"Türk Dili")-COUNTIF(C106:T106,"Atatürk İlk. Ve İnk. Tar.")-COUNTIF(C106:T106,"Staj 1")-COUNTIF(C106:T106,"Staj 2")-COUNTIF(C106:T106,"Bilg. Müh. Tasarımı")-COUNTIF(C106:T106,"Fizik I - Lab")</f>
        <v>4</v>
      </c>
      <c r="X106" s="368"/>
    </row>
    <row r="107" spans="1:24" ht="15.75" customHeight="1" thickBot="1" x14ac:dyDescent="0.3">
      <c r="A107" s="808"/>
      <c r="B107" s="103">
        <v>0.95833333333333404</v>
      </c>
      <c r="C107" s="470"/>
      <c r="D107" s="471"/>
      <c r="E107" s="472"/>
      <c r="F107" s="473"/>
      <c r="G107" s="525"/>
      <c r="H107" s="526"/>
      <c r="I107" s="526"/>
      <c r="J107" s="526"/>
      <c r="K107" s="585"/>
      <c r="L107" s="586"/>
      <c r="M107" s="586"/>
      <c r="N107" s="643"/>
      <c r="O107" s="652"/>
      <c r="P107" s="653"/>
      <c r="Q107" s="647"/>
      <c r="R107" s="647"/>
      <c r="S107" s="610"/>
      <c r="T107" s="125"/>
      <c r="U107" s="629"/>
      <c r="V107" s="691" t="s">
        <v>185</v>
      </c>
      <c r="W107" s="369">
        <f>22-ROUNDUP(IFERROR(FIND("nline",#REF!),0)/100,0)-ROUNDUP(IFERROR(FIND("nline",#REF!),0)/100,0)-ROUNDUP(IFERROR(FIND("nline",#REF!),0)/100,0)-ROUNDUP(IFERROR(FIND("nline",Q107),0)/100,0)-ROUNDUP(IFERROR(FIND("uzmanlık",S107),0)/100,0)-COUNTBLANK(C107:T107)-COUNTIF(C107:T107,"Türk Dili")-COUNTIF(C107:T107,"Atatürk İlk. Ve İnk. Tar.")-COUNTIF(C107:T107,"Staj 1")-COUNTIF(C107:T107,"Staj 2")-COUNTIF(C107:T107,"Bilg. Müh. Tasarımı")-COUNTIF(C107:T107,"Fizik I - Lab")</f>
        <v>4</v>
      </c>
      <c r="X107" s="368"/>
    </row>
    <row r="108" spans="1:24" ht="15.75" customHeight="1" x14ac:dyDescent="0.25">
      <c r="A108" s="807" t="s">
        <v>47</v>
      </c>
      <c r="B108" s="152">
        <v>0.29166666666666669</v>
      </c>
      <c r="C108" s="500"/>
      <c r="D108" s="501"/>
      <c r="E108" s="502"/>
      <c r="F108" s="503"/>
      <c r="G108" s="549"/>
      <c r="H108" s="550"/>
      <c r="I108" s="550"/>
      <c r="J108" s="550"/>
      <c r="K108" s="565"/>
      <c r="L108" s="566"/>
      <c r="M108" s="566"/>
      <c r="N108" s="566"/>
      <c r="O108" s="590"/>
      <c r="P108" s="591"/>
      <c r="Q108" s="282"/>
      <c r="R108" s="646"/>
      <c r="S108" s="607"/>
      <c r="T108" s="619"/>
      <c r="U108" s="625"/>
      <c r="V108" s="692"/>
      <c r="W108" s="369">
        <f>22-ROUNDUP(IFERROR(FIND("nline",#REF!),0)/100,0)-ROUNDUP(IFERROR(FIND("nline",#REF!),0)/100,0)-ROUNDUP(IFERROR(FIND("nline",#REF!),0)/100,0)-ROUNDUP(IFERROR(FIND("nline",Q108),0)/100,0)-ROUNDUP(IFERROR(FIND("uzmanlık",S108),0)/100,0)-COUNTBLANK(C108:T108)-COUNTIF(C108:T108,"Türk Dili")-COUNTIF(C108:T108,"Atatürk İlk. Ve İnk. Tar.")-COUNTIF(C108:T108,"Staj 1")-COUNTIF(C108:T108,"Staj 2")-COUNTIF(C108:T108,"Bilg. Müh. Tasarımı")-COUNTIF(C108:T108,"Fizik I - Lab")</f>
        <v>4</v>
      </c>
      <c r="X108" s="368"/>
    </row>
    <row r="109" spans="1:24" ht="15.75" customHeight="1" x14ac:dyDescent="0.25">
      <c r="A109" s="807"/>
      <c r="B109" s="102">
        <v>0.33333333333333331</v>
      </c>
      <c r="C109" s="490"/>
      <c r="D109" s="491"/>
      <c r="E109" s="504"/>
      <c r="F109" s="505"/>
      <c r="G109" s="539"/>
      <c r="H109" s="529"/>
      <c r="I109" s="529"/>
      <c r="J109" s="529"/>
      <c r="K109" s="567"/>
      <c r="L109" s="561"/>
      <c r="M109" s="566"/>
      <c r="N109" s="566"/>
      <c r="O109" s="592"/>
      <c r="P109" s="593"/>
      <c r="Q109" s="273"/>
      <c r="R109" s="271"/>
      <c r="S109" s="600"/>
      <c r="T109" s="604"/>
      <c r="U109" s="621"/>
      <c r="V109" s="686"/>
      <c r="W109" s="369">
        <f>22-ROUNDUP(IFERROR(FIND("nline",#REF!),0)/100,0)-ROUNDUP(IFERROR(FIND("nline",#REF!),0)/100,0)-ROUNDUP(IFERROR(FIND("nline",#REF!),0)/100,0)-ROUNDUP(IFERROR(FIND("nline",Q109),0)/100,0)-ROUNDUP(IFERROR(FIND("uzmanlık",S109),0)/100,0)-COUNTBLANK(C109:T109)-COUNTIF(C109:T109,"Türk Dili")-COUNTIF(C109:T109,"Atatürk İlk. Ve İnk. Tar.")-COUNTIF(C109:T109,"Staj 1")-COUNTIF(C109:T109,"Staj 2")-COUNTIF(C109:T109,"Bilg. Müh. Tasarımı")-COUNTIF(C109:T109,"Fizik I - Lab")</f>
        <v>4</v>
      </c>
      <c r="X109" s="368"/>
    </row>
    <row r="110" spans="1:24" ht="15.75" customHeight="1" x14ac:dyDescent="0.25">
      <c r="A110" s="807"/>
      <c r="B110" s="102">
        <v>0.375</v>
      </c>
      <c r="C110" s="490"/>
      <c r="D110" s="491"/>
      <c r="E110" s="502"/>
      <c r="F110" s="503"/>
      <c r="G110" s="539"/>
      <c r="H110" s="529"/>
      <c r="I110" s="529"/>
      <c r="J110" s="529"/>
      <c r="K110" s="567"/>
      <c r="L110" s="561"/>
      <c r="M110" s="561"/>
      <c r="N110" s="561"/>
      <c r="O110" s="592"/>
      <c r="P110" s="593"/>
      <c r="Q110" s="273"/>
      <c r="R110" s="271"/>
      <c r="S110" s="600"/>
      <c r="T110" s="604"/>
      <c r="U110" s="621"/>
      <c r="V110" s="686"/>
      <c r="W110" s="369">
        <f>22-ROUNDUP(IFERROR(FIND("nline",#REF!),0)/100,0)-ROUNDUP(IFERROR(FIND("nline",#REF!),0)/100,0)-ROUNDUP(IFERROR(FIND("nline",#REF!),0)/100,0)-ROUNDUP(IFERROR(FIND("nline",Q110),0)/100,0)-ROUNDUP(IFERROR(FIND("uzmanlık",S110),0)/100,0)-COUNTBLANK(C110:T110)-COUNTIF(C110:T110,"Türk Dili")-COUNTIF(C110:T110,"Atatürk İlk. Ve İnk. Tar.")-COUNTIF(C110:T110,"Staj 1")-COUNTIF(C110:T110,"Staj 2")-COUNTIF(C110:T110,"Bilg. Müh. Tasarımı")-COUNTIF(C110:T110,"Fizik I - Lab")</f>
        <v>4</v>
      </c>
      <c r="X110" s="368"/>
    </row>
    <row r="111" spans="1:24" ht="15.75" customHeight="1" x14ac:dyDescent="0.25">
      <c r="A111" s="807"/>
      <c r="B111" s="102">
        <v>0.41666666666666702</v>
      </c>
      <c r="C111" s="490"/>
      <c r="D111" s="491"/>
      <c r="E111" s="504"/>
      <c r="F111" s="505"/>
      <c r="G111" s="539"/>
      <c r="H111" s="529"/>
      <c r="I111" s="529"/>
      <c r="J111" s="529"/>
      <c r="K111" s="567"/>
      <c r="L111" s="561"/>
      <c r="M111" s="561"/>
      <c r="N111" s="561"/>
      <c r="O111" s="592"/>
      <c r="P111" s="593"/>
      <c r="Q111" s="273"/>
      <c r="R111" s="271"/>
      <c r="S111" s="600"/>
      <c r="T111" s="604"/>
      <c r="U111" s="621"/>
      <c r="V111" s="686"/>
      <c r="W111" s="369">
        <f>22-ROUNDUP(IFERROR(FIND("nline",#REF!),0)/100,0)-ROUNDUP(IFERROR(FIND("nline",#REF!),0)/100,0)-ROUNDUP(IFERROR(FIND("nline",#REF!),0)/100,0)-ROUNDUP(IFERROR(FIND("nline",Q111),0)/100,0)-ROUNDUP(IFERROR(FIND("uzmanlık",S111),0)/100,0)-COUNTBLANK(C111:T111)-COUNTIF(C111:T111,"Türk Dili")-COUNTIF(C111:T111,"Atatürk İlk. Ve İnk. Tar.")-COUNTIF(C111:T111,"Staj 1")-COUNTIF(C111:T111,"Staj 2")-COUNTIF(C111:T111,"Bilg. Müh. Tasarımı")-COUNTIF(C111:T111,"Fizik I - Lab")</f>
        <v>4</v>
      </c>
      <c r="X111" s="368"/>
    </row>
    <row r="112" spans="1:24" ht="15.75" customHeight="1" x14ac:dyDescent="0.25">
      <c r="A112" s="807"/>
      <c r="B112" s="102">
        <v>0.45833333333333398</v>
      </c>
      <c r="C112" s="490"/>
      <c r="D112" s="491"/>
      <c r="E112" s="504"/>
      <c r="F112" s="505"/>
      <c r="G112" s="539"/>
      <c r="H112" s="529"/>
      <c r="I112" s="529"/>
      <c r="J112" s="529"/>
      <c r="K112" s="567"/>
      <c r="L112" s="561"/>
      <c r="M112" s="561"/>
      <c r="N112" s="561"/>
      <c r="O112" s="592"/>
      <c r="P112" s="593"/>
      <c r="Q112" s="273"/>
      <c r="R112" s="271"/>
      <c r="S112" s="600"/>
      <c r="T112" s="604"/>
      <c r="U112" s="621"/>
      <c r="V112" s="686"/>
      <c r="W112" s="369">
        <f>22-ROUNDUP(IFERROR(FIND("nline",#REF!),0)/100,0)-ROUNDUP(IFERROR(FIND("nline",#REF!),0)/100,0)-ROUNDUP(IFERROR(FIND("nline",#REF!),0)/100,0)-ROUNDUP(IFERROR(FIND("nline",Q112),0)/100,0)-ROUNDUP(IFERROR(FIND("uzmanlık",S112),0)/100,0)-COUNTBLANK(C112:T112)-COUNTIF(C112:T112,"Türk Dili")-COUNTIF(C112:T112,"Atatürk İlk. Ve İnk. Tar.")-COUNTIF(C112:T112,"Staj 1")-COUNTIF(C112:T112,"Staj 2")-COUNTIF(C112:T112,"Bilg. Müh. Tasarımı")-COUNTIF(C112:T112,"Fizik I - Lab")</f>
        <v>4</v>
      </c>
      <c r="X112" s="368"/>
    </row>
    <row r="113" spans="1:24" ht="15.75" customHeight="1" x14ac:dyDescent="0.25">
      <c r="A113" s="807"/>
      <c r="B113" s="102">
        <v>0.5</v>
      </c>
      <c r="C113" s="490"/>
      <c r="D113" s="491"/>
      <c r="E113" s="504"/>
      <c r="F113" s="505"/>
      <c r="G113" s="539"/>
      <c r="H113" s="529"/>
      <c r="I113" s="529"/>
      <c r="J113" s="529"/>
      <c r="K113" s="567"/>
      <c r="L113" s="561"/>
      <c r="M113" s="561"/>
      <c r="N113" s="561"/>
      <c r="O113" s="592"/>
      <c r="P113" s="593"/>
      <c r="Q113" s="273"/>
      <c r="R113" s="271"/>
      <c r="S113" s="600"/>
      <c r="T113" s="604"/>
      <c r="U113" s="621"/>
      <c r="V113" s="686"/>
      <c r="W113" s="369">
        <f>22-ROUNDUP(IFERROR(FIND("nline",#REF!),0)/100,0)-ROUNDUP(IFERROR(FIND("nline",#REF!),0)/100,0)-ROUNDUP(IFERROR(FIND("nline",#REF!),0)/100,0)-ROUNDUP(IFERROR(FIND("nline",Q113),0)/100,0)-ROUNDUP(IFERROR(FIND("uzmanlık",S113),0)/100,0)-COUNTBLANK(C113:T113)-COUNTIF(C113:T113,"Türk Dili")-COUNTIF(C113:T113,"Atatürk İlk. Ve İnk. Tar.")-COUNTIF(C113:T113,"Staj 1")-COUNTIF(C113:T113,"Staj 2")-COUNTIF(C113:T113,"Bilg. Müh. Tasarımı")-COUNTIF(C113:T113,"Fizik I - Lab")</f>
        <v>4</v>
      </c>
      <c r="X113" s="368"/>
    </row>
    <row r="114" spans="1:24" ht="15.75" customHeight="1" x14ac:dyDescent="0.25">
      <c r="A114" s="807"/>
      <c r="B114" s="102">
        <v>0.54166666666666696</v>
      </c>
      <c r="C114" s="490"/>
      <c r="D114" s="491"/>
      <c r="E114" s="504"/>
      <c r="F114" s="505"/>
      <c r="G114" s="539"/>
      <c r="H114" s="529"/>
      <c r="I114" s="529"/>
      <c r="J114" s="529"/>
      <c r="K114" s="567"/>
      <c r="L114" s="561"/>
      <c r="M114" s="561"/>
      <c r="N114" s="561"/>
      <c r="O114" s="592"/>
      <c r="P114" s="593"/>
      <c r="Q114" s="273"/>
      <c r="R114" s="271"/>
      <c r="S114" s="600"/>
      <c r="T114" s="604"/>
      <c r="U114" s="621"/>
      <c r="V114" s="686"/>
      <c r="W114" s="369">
        <f>22-ROUNDUP(IFERROR(FIND("nline",#REF!),0)/100,0)-ROUNDUP(IFERROR(FIND("nline",#REF!),0)/100,0)-ROUNDUP(IFERROR(FIND("nline",#REF!),0)/100,0)-ROUNDUP(IFERROR(FIND("nline",Q114),0)/100,0)-ROUNDUP(IFERROR(FIND("uzmanlık",S114),0)/100,0)-COUNTBLANK(C114:T114)-COUNTIF(C114:T114,"Türk Dili")-COUNTIF(C114:T114,"Atatürk İlk. Ve İnk. Tar.")-COUNTIF(C114:T114,"Staj 1")-COUNTIF(C114:T114,"Staj 2")-COUNTIF(C114:T114,"Bilg. Müh. Tasarımı")-COUNTIF(C114:T114,"Fizik I - Lab")</f>
        <v>4</v>
      </c>
      <c r="X114" s="368"/>
    </row>
    <row r="115" spans="1:24" ht="15.75" customHeight="1" x14ac:dyDescent="0.25">
      <c r="A115" s="807"/>
      <c r="B115" s="102">
        <v>0.58333333333333304</v>
      </c>
      <c r="C115" s="490"/>
      <c r="D115" s="491"/>
      <c r="E115" s="504"/>
      <c r="F115" s="505"/>
      <c r="G115" s="539"/>
      <c r="H115" s="529"/>
      <c r="I115" s="529"/>
      <c r="J115" s="529"/>
      <c r="K115" s="567"/>
      <c r="L115" s="561"/>
      <c r="M115" s="570"/>
      <c r="N115" s="570"/>
      <c r="O115" s="592"/>
      <c r="P115" s="593"/>
      <c r="Q115" s="273"/>
      <c r="R115" s="271"/>
      <c r="S115" s="600"/>
      <c r="T115" s="604"/>
      <c r="U115" s="621"/>
      <c r="V115" s="686"/>
      <c r="W115" s="369">
        <f>22-ROUNDUP(IFERROR(FIND("nline",#REF!),0)/100,0)-ROUNDUP(IFERROR(FIND("nline",#REF!),0)/100,0)-ROUNDUP(IFERROR(FIND("nline",#REF!),0)/100,0)-ROUNDUP(IFERROR(FIND("nline",Q115),0)/100,0)-ROUNDUP(IFERROR(FIND("uzmanlık",S115),0)/100,0)-COUNTBLANK(C115:T115)-COUNTIF(C115:T115,"Türk Dili")-COUNTIF(C115:T115,"Atatürk İlk. Ve İnk. Tar.")-COUNTIF(C115:T115,"Staj 1")-COUNTIF(C115:T115,"Staj 2")-COUNTIF(C115:T115,"Bilg. Müh. Tasarımı")-COUNTIF(C115:T115,"Fizik I - Lab")</f>
        <v>4</v>
      </c>
      <c r="X115" s="368"/>
    </row>
    <row r="116" spans="1:24" ht="15.75" customHeight="1" x14ac:dyDescent="0.25">
      <c r="A116" s="807"/>
      <c r="B116" s="102">
        <v>0.625</v>
      </c>
      <c r="C116" s="490"/>
      <c r="D116" s="491"/>
      <c r="E116" s="504"/>
      <c r="F116" s="505"/>
      <c r="G116" s="539"/>
      <c r="H116" s="529"/>
      <c r="I116" s="529"/>
      <c r="J116" s="529"/>
      <c r="K116" s="567"/>
      <c r="L116" s="561"/>
      <c r="M116" s="561"/>
      <c r="N116" s="561"/>
      <c r="O116" s="592"/>
      <c r="P116" s="593"/>
      <c r="Q116" s="273"/>
      <c r="R116" s="271"/>
      <c r="S116" s="600"/>
      <c r="T116" s="604"/>
      <c r="U116" s="621"/>
      <c r="V116" s="686"/>
      <c r="W116" s="369">
        <f>22-ROUNDUP(IFERROR(FIND("nline",#REF!),0)/100,0)-ROUNDUP(IFERROR(FIND("nline",#REF!),0)/100,0)-ROUNDUP(IFERROR(FIND("nline",#REF!),0)/100,0)-ROUNDUP(IFERROR(FIND("nline",Q116),0)/100,0)-ROUNDUP(IFERROR(FIND("uzmanlık",S116),0)/100,0)-COUNTBLANK(C116:T116)-COUNTIF(C116:T116,"Türk Dili")-COUNTIF(C116:T116,"Atatürk İlk. Ve İnk. Tar.")-COUNTIF(C116:T116,"Staj 1")-COUNTIF(C116:T116,"Staj 2")-COUNTIF(C116:T116,"Bilg. Müh. Tasarımı")-COUNTIF(C116:T116,"Fizik I - Lab")</f>
        <v>4</v>
      </c>
      <c r="X116" s="368"/>
    </row>
    <row r="117" spans="1:24" ht="15.75" customHeight="1" x14ac:dyDescent="0.25">
      <c r="A117" s="807"/>
      <c r="B117" s="102">
        <v>0.66666666666666696</v>
      </c>
      <c r="C117" s="490"/>
      <c r="D117" s="491"/>
      <c r="E117" s="504"/>
      <c r="F117" s="505"/>
      <c r="G117" s="539"/>
      <c r="H117" s="529"/>
      <c r="I117" s="529"/>
      <c r="J117" s="529"/>
      <c r="K117" s="567"/>
      <c r="L117" s="561"/>
      <c r="M117" s="561"/>
      <c r="N117" s="561"/>
      <c r="O117" s="592"/>
      <c r="P117" s="593"/>
      <c r="Q117" s="273"/>
      <c r="R117" s="271"/>
      <c r="S117" s="600"/>
      <c r="T117" s="604"/>
      <c r="U117" s="621"/>
      <c r="V117" s="686"/>
      <c r="W117" s="369">
        <f>22-ROUNDUP(IFERROR(FIND("nline",#REF!),0)/100,0)-ROUNDUP(IFERROR(FIND("nline",#REF!),0)/100,0)-ROUNDUP(IFERROR(FIND("nline",#REF!),0)/100,0)-ROUNDUP(IFERROR(FIND("nline",Q117),0)/100,0)-ROUNDUP(IFERROR(FIND("uzmanlık",S117),0)/100,0)-COUNTBLANK(C117:T117)-COUNTIF(C117:T117,"Türk Dili")-COUNTIF(C117:T117,"Atatürk İlk. Ve İnk. Tar.")-COUNTIF(C117:T117,"Staj 1")-COUNTIF(C117:T117,"Staj 2")-COUNTIF(C117:T117,"Bilg. Müh. Tasarımı")-COUNTIF(C117:T117,"Fizik I - Lab")</f>
        <v>4</v>
      </c>
      <c r="X117" s="368"/>
    </row>
    <row r="118" spans="1:24" ht="15.75" customHeight="1" x14ac:dyDescent="0.25">
      <c r="A118" s="807"/>
      <c r="B118" s="102">
        <v>0.70833333333333304</v>
      </c>
      <c r="C118" s="490"/>
      <c r="D118" s="491"/>
      <c r="E118" s="504"/>
      <c r="F118" s="505"/>
      <c r="G118" s="539"/>
      <c r="H118" s="529"/>
      <c r="I118" s="529"/>
      <c r="J118" s="529"/>
      <c r="K118" s="567"/>
      <c r="L118" s="561"/>
      <c r="M118" s="561"/>
      <c r="N118" s="561"/>
      <c r="O118" s="592"/>
      <c r="P118" s="593"/>
      <c r="Q118" s="273"/>
      <c r="R118" s="271"/>
      <c r="S118" s="600"/>
      <c r="T118" s="604"/>
      <c r="U118" s="621"/>
      <c r="V118" s="686"/>
      <c r="W118" s="369">
        <f>22-ROUNDUP(IFERROR(FIND("nline",#REF!),0)/100,0)-ROUNDUP(IFERROR(FIND("nline",#REF!),0)/100,0)-ROUNDUP(IFERROR(FIND("nline",#REF!),0)/100,0)-ROUNDUP(IFERROR(FIND("nline",Q118),0)/100,0)-ROUNDUP(IFERROR(FIND("uzmanlık",S118),0)/100,0)-COUNTBLANK(C118:T118)-COUNTIF(C118:T118,"Türk Dili")-COUNTIF(C118:T118,"Atatürk İlk. Ve İnk. Tar.")-COUNTIF(C118:T118,"Staj 1")-COUNTIF(C118:T118,"Staj 2")-COUNTIF(C118:T118,"Bilg. Müh. Tasarımı")-COUNTIF(C118:T118,"Fizik I - Lab")</f>
        <v>4</v>
      </c>
      <c r="X118" s="368"/>
    </row>
    <row r="119" spans="1:24" ht="15.75" customHeight="1" x14ac:dyDescent="0.25">
      <c r="A119" s="807"/>
      <c r="B119" s="102">
        <v>0.75</v>
      </c>
      <c r="C119" s="490"/>
      <c r="D119" s="491"/>
      <c r="E119" s="504"/>
      <c r="F119" s="505"/>
      <c r="G119" s="539"/>
      <c r="H119" s="529"/>
      <c r="I119" s="529"/>
      <c r="J119" s="529"/>
      <c r="K119" s="567"/>
      <c r="L119" s="561"/>
      <c r="M119" s="561"/>
      <c r="N119" s="561"/>
      <c r="O119" s="592"/>
      <c r="P119" s="593"/>
      <c r="Q119" s="273"/>
      <c r="R119" s="271"/>
      <c r="S119" s="600"/>
      <c r="T119" s="604"/>
      <c r="U119" s="621"/>
      <c r="V119" s="686"/>
      <c r="W119" s="369">
        <f>22-ROUNDUP(IFERROR(FIND("nline",#REF!),0)/100,0)-ROUNDUP(IFERROR(FIND("nline",#REF!),0)/100,0)-ROUNDUP(IFERROR(FIND("nline",#REF!),0)/100,0)-ROUNDUP(IFERROR(FIND("nline",Q119),0)/100,0)-ROUNDUP(IFERROR(FIND("uzmanlık",S119),0)/100,0)-COUNTBLANK(C119:T119)-COUNTIF(C119:T119,"Türk Dili")-COUNTIF(C119:T119,"Atatürk İlk. Ve İnk. Tar.")-COUNTIF(C119:T119,"Staj 1")-COUNTIF(C119:T119,"Staj 2")-COUNTIF(C119:T119,"Bilg. Müh. Tasarımı")-COUNTIF(C119:T119,"Fizik I - Lab")</f>
        <v>4</v>
      </c>
      <c r="X119" s="368"/>
    </row>
    <row r="120" spans="1:24" ht="15.75" customHeight="1" x14ac:dyDescent="0.25">
      <c r="A120" s="807"/>
      <c r="B120" s="102">
        <v>0.79166666666666696</v>
      </c>
      <c r="C120" s="490"/>
      <c r="D120" s="491"/>
      <c r="E120" s="504"/>
      <c r="F120" s="505"/>
      <c r="G120" s="539"/>
      <c r="H120" s="529"/>
      <c r="I120" s="529"/>
      <c r="J120" s="529"/>
      <c r="K120" s="567"/>
      <c r="L120" s="561"/>
      <c r="M120" s="561"/>
      <c r="N120" s="561"/>
      <c r="O120" s="592"/>
      <c r="P120" s="593"/>
      <c r="Q120" s="273"/>
      <c r="R120" s="271"/>
      <c r="S120" s="600"/>
      <c r="T120" s="604"/>
      <c r="U120" s="621"/>
      <c r="V120" s="686"/>
      <c r="W120" s="369">
        <f>22-ROUNDUP(IFERROR(FIND("nline",#REF!),0)/100,0)-ROUNDUP(IFERROR(FIND("nline",#REF!),0)/100,0)-ROUNDUP(IFERROR(FIND("nline",#REF!),0)/100,0)-ROUNDUP(IFERROR(FIND("nline",Q120),0)/100,0)-ROUNDUP(IFERROR(FIND("uzmanlık",S120),0)/100,0)-COUNTBLANK(C120:T120)-COUNTIF(C120:T120,"Türk Dili")-COUNTIF(C120:T120,"Atatürk İlk. Ve İnk. Tar.")-COUNTIF(C120:T120,"Staj 1")-COUNTIF(C120:T120,"Staj 2")-COUNTIF(C120:T120,"Bilg. Müh. Tasarımı")-COUNTIF(C120:T120,"Fizik I - Lab")</f>
        <v>4</v>
      </c>
      <c r="X120" s="368"/>
    </row>
    <row r="121" spans="1:24" ht="15.75" customHeight="1" x14ac:dyDescent="0.25">
      <c r="A121" s="807"/>
      <c r="B121" s="102">
        <v>0.83333333333333304</v>
      </c>
      <c r="C121" s="490"/>
      <c r="D121" s="491"/>
      <c r="E121" s="504"/>
      <c r="F121" s="505"/>
      <c r="G121" s="539"/>
      <c r="H121" s="529"/>
      <c r="I121" s="529"/>
      <c r="J121" s="529"/>
      <c r="K121" s="567"/>
      <c r="L121" s="561"/>
      <c r="M121" s="561"/>
      <c r="N121" s="561"/>
      <c r="O121" s="592"/>
      <c r="P121" s="593"/>
      <c r="Q121" s="273"/>
      <c r="R121" s="271"/>
      <c r="S121" s="600"/>
      <c r="T121" s="604"/>
      <c r="U121" s="621"/>
      <c r="V121" s="686"/>
      <c r="W121" s="369">
        <f>22-ROUNDUP(IFERROR(FIND("nline",#REF!),0)/100,0)-ROUNDUP(IFERROR(FIND("nline",#REF!),0)/100,0)-ROUNDUP(IFERROR(FIND("nline",#REF!),0)/100,0)-ROUNDUP(IFERROR(FIND("nline",Q121),0)/100,0)-ROUNDUP(IFERROR(FIND("uzmanlık",S121),0)/100,0)-COUNTBLANK(C121:T121)-COUNTIF(C121:T121,"Türk Dili")-COUNTIF(C121:T121,"Atatürk İlk. Ve İnk. Tar.")-COUNTIF(C121:T121,"Staj 1")-COUNTIF(C121:T121,"Staj 2")-COUNTIF(C121:T121,"Bilg. Müh. Tasarımı")-COUNTIF(C121:T121,"Fizik I - Lab")</f>
        <v>4</v>
      </c>
      <c r="X121" s="368"/>
    </row>
    <row r="122" spans="1:24" ht="15.75" customHeight="1" x14ac:dyDescent="0.25">
      <c r="A122" s="807"/>
      <c r="B122" s="102">
        <v>0.875</v>
      </c>
      <c r="C122" s="490"/>
      <c r="D122" s="491"/>
      <c r="E122" s="504"/>
      <c r="F122" s="505"/>
      <c r="G122" s="539"/>
      <c r="H122" s="529"/>
      <c r="I122" s="529"/>
      <c r="J122" s="529"/>
      <c r="K122" s="567"/>
      <c r="L122" s="561"/>
      <c r="M122" s="561"/>
      <c r="N122" s="561"/>
      <c r="O122" s="592"/>
      <c r="P122" s="593"/>
      <c r="Q122" s="273"/>
      <c r="R122" s="271"/>
      <c r="S122" s="600"/>
      <c r="T122" s="604"/>
      <c r="U122" s="621"/>
      <c r="V122" s="686"/>
      <c r="W122" s="369">
        <f>22-ROUNDUP(IFERROR(FIND("nline",#REF!),0)/100,0)-ROUNDUP(IFERROR(FIND("nline",#REF!),0)/100,0)-ROUNDUP(IFERROR(FIND("nline",#REF!),0)/100,0)-ROUNDUP(IFERROR(FIND("nline",Q122),0)/100,0)-ROUNDUP(IFERROR(FIND("uzmanlık",S122),0)/100,0)-COUNTBLANK(C122:T122)-COUNTIF(C122:T122,"Türk Dili")-COUNTIF(C122:T122,"Atatürk İlk. Ve İnk. Tar.")-COUNTIF(C122:T122,"Staj 1")-COUNTIF(C122:T122,"Staj 2")-COUNTIF(C122:T122,"Bilg. Müh. Tasarımı")-COUNTIF(C122:T122,"Fizik I - Lab")</f>
        <v>4</v>
      </c>
      <c r="X122" s="368"/>
    </row>
    <row r="123" spans="1:24" ht="15.75" customHeight="1" x14ac:dyDescent="0.25">
      <c r="A123" s="807"/>
      <c r="B123" s="102">
        <v>0.91666666666666596</v>
      </c>
      <c r="C123" s="490"/>
      <c r="D123" s="491"/>
      <c r="E123" s="504"/>
      <c r="F123" s="505"/>
      <c r="G123" s="539"/>
      <c r="H123" s="529"/>
      <c r="I123" s="529"/>
      <c r="J123" s="529"/>
      <c r="K123" s="567"/>
      <c r="L123" s="561"/>
      <c r="M123" s="561"/>
      <c r="N123" s="561"/>
      <c r="O123" s="592"/>
      <c r="P123" s="593"/>
      <c r="Q123" s="273"/>
      <c r="R123" s="271"/>
      <c r="S123" s="600"/>
      <c r="T123" s="604"/>
      <c r="U123" s="621"/>
      <c r="V123" s="686"/>
      <c r="W123" s="369">
        <f>22-ROUNDUP(IFERROR(FIND("nline",#REF!),0)/100,0)-ROUNDUP(IFERROR(FIND("nline",#REF!),0)/100,0)-ROUNDUP(IFERROR(FIND("nline",#REF!),0)/100,0)-ROUNDUP(IFERROR(FIND("nline",Q123),0)/100,0)-ROUNDUP(IFERROR(FIND("uzmanlık",S123),0)/100,0)-COUNTBLANK(C123:T123)-COUNTIF(C123:T123,"Türk Dili")-COUNTIF(C123:T123,"Atatürk İlk. Ve İnk. Tar.")-COUNTIF(C123:T123,"Staj 1")-COUNTIF(C123:T123,"Staj 2")-COUNTIF(C123:T123,"Bilg. Müh. Tasarımı")-COUNTIF(C123:T123,"Fizik I - Lab")</f>
        <v>4</v>
      </c>
      <c r="X123" s="368"/>
    </row>
    <row r="124" spans="1:24" ht="15.75" customHeight="1" thickBot="1" x14ac:dyDescent="0.3">
      <c r="A124" s="808"/>
      <c r="B124" s="103">
        <v>0.95833333333333304</v>
      </c>
      <c r="C124" s="506"/>
      <c r="D124" s="507"/>
      <c r="E124" s="508"/>
      <c r="F124" s="509"/>
      <c r="G124" s="551"/>
      <c r="H124" s="552"/>
      <c r="I124" s="552"/>
      <c r="J124" s="552"/>
      <c r="K124" s="568"/>
      <c r="L124" s="569"/>
      <c r="M124" s="569"/>
      <c r="N124" s="569"/>
      <c r="O124" s="594"/>
      <c r="P124" s="595"/>
      <c r="Q124" s="275"/>
      <c r="R124" s="647"/>
      <c r="S124" s="602"/>
      <c r="T124" s="617"/>
      <c r="U124" s="622"/>
      <c r="V124" s="693"/>
      <c r="W124" s="369">
        <f>22-ROUNDUP(IFERROR(FIND("nline",#REF!),0)/100,0)-ROUNDUP(IFERROR(FIND("nline",#REF!),0)/100,0)-ROUNDUP(IFERROR(FIND("nline",#REF!),0)/100,0)-ROUNDUP(IFERROR(FIND("nline",Q124),0)/100,0)-ROUNDUP(IFERROR(FIND("uzmanlık",S124),0)/100,0)-COUNTBLANK(C124:T124)-COUNTIF(C124:T124,"Türk Dili")-COUNTIF(C124:T124,"Atatürk İlk. Ve İnk. Tar.")-COUNTIF(C124:T124,"Staj 1")-COUNTIF(C124:T124,"Staj 2")-COUNTIF(C124:T124,"Bilg. Müh. Tasarımı")-COUNTIF(C124:T124,"Fizik I - Lab")</f>
        <v>4</v>
      </c>
      <c r="X124" s="368"/>
    </row>
  </sheetData>
  <mergeCells count="87">
    <mergeCell ref="L39:M39"/>
    <mergeCell ref="O40:R40"/>
    <mergeCell ref="O90:R90"/>
    <mergeCell ref="O3:P3"/>
    <mergeCell ref="O21:P21"/>
    <mergeCell ref="G70:J70"/>
    <mergeCell ref="G45:J45"/>
    <mergeCell ref="G46:J46"/>
    <mergeCell ref="G47:J47"/>
    <mergeCell ref="G48:J48"/>
    <mergeCell ref="G54:J54"/>
    <mergeCell ref="C3:F3"/>
    <mergeCell ref="G3:J3"/>
    <mergeCell ref="C21:F21"/>
    <mergeCell ref="C39:F39"/>
    <mergeCell ref="O89:P89"/>
    <mergeCell ref="O18:P18"/>
    <mergeCell ref="O19:P19"/>
    <mergeCell ref="O20:P20"/>
    <mergeCell ref="O22:P22"/>
    <mergeCell ref="O37:P37"/>
    <mergeCell ref="O58:P58"/>
    <mergeCell ref="K55:N55"/>
    <mergeCell ref="O74:R75"/>
    <mergeCell ref="O72:R73"/>
    <mergeCell ref="C55:F55"/>
    <mergeCell ref="O56:P56"/>
    <mergeCell ref="A56:A73"/>
    <mergeCell ref="A91:A107"/>
    <mergeCell ref="A108:A124"/>
    <mergeCell ref="A74:A90"/>
    <mergeCell ref="K56:N56"/>
    <mergeCell ref="G72:J72"/>
    <mergeCell ref="G73:J73"/>
    <mergeCell ref="C90:F90"/>
    <mergeCell ref="G89:J89"/>
    <mergeCell ref="G90:J90"/>
    <mergeCell ref="G74:J74"/>
    <mergeCell ref="C89:F89"/>
    <mergeCell ref="C58:F58"/>
    <mergeCell ref="C72:F72"/>
    <mergeCell ref="C56:F56"/>
    <mergeCell ref="G75:J75"/>
    <mergeCell ref="O2:P2"/>
    <mergeCell ref="O36:P36"/>
    <mergeCell ref="K37:N37"/>
    <mergeCell ref="A2:A19"/>
    <mergeCell ref="A38:A55"/>
    <mergeCell ref="A20:A37"/>
    <mergeCell ref="C18:F18"/>
    <mergeCell ref="C19:F19"/>
    <mergeCell ref="C2:F2"/>
    <mergeCell ref="C4:F4"/>
    <mergeCell ref="C20:F20"/>
    <mergeCell ref="C22:F22"/>
    <mergeCell ref="C36:F36"/>
    <mergeCell ref="C37:F37"/>
    <mergeCell ref="O4:P4"/>
    <mergeCell ref="K22:N22"/>
    <mergeCell ref="C57:F57"/>
    <mergeCell ref="C74:F74"/>
    <mergeCell ref="C75:F75"/>
    <mergeCell ref="K38:N38"/>
    <mergeCell ref="K58:N58"/>
    <mergeCell ref="K40:N40"/>
    <mergeCell ref="G40:J40"/>
    <mergeCell ref="G38:J38"/>
    <mergeCell ref="G55:J55"/>
    <mergeCell ref="G56:J56"/>
    <mergeCell ref="G58:J58"/>
    <mergeCell ref="C73:F73"/>
    <mergeCell ref="C38:F38"/>
    <mergeCell ref="C40:F40"/>
    <mergeCell ref="C54:F54"/>
    <mergeCell ref="G71:J71"/>
    <mergeCell ref="K2:N2"/>
    <mergeCell ref="G2:J2"/>
    <mergeCell ref="G20:J20"/>
    <mergeCell ref="G22:J22"/>
    <mergeCell ref="G37:J37"/>
    <mergeCell ref="G4:J4"/>
    <mergeCell ref="G18:J18"/>
    <mergeCell ref="G19:J19"/>
    <mergeCell ref="K4:N4"/>
    <mergeCell ref="K19:N19"/>
    <mergeCell ref="K20:N20"/>
    <mergeCell ref="G36:J36"/>
  </mergeCells>
  <pageMargins left="0.70866141732283472" right="0.70866141732283472" top="0.74803149606299213" bottom="0.74803149606299213" header="0.31496062992125984" footer="0.31496062992125984"/>
  <pageSetup paperSize="142" scale="50" fitToHeight="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topLeftCell="A77" zoomScale="94" zoomScaleNormal="94" workbookViewId="0">
      <selection activeCell="L45" sqref="L45"/>
    </sheetView>
  </sheetViews>
  <sheetFormatPr defaultColWidth="9.140625" defaultRowHeight="15" x14ac:dyDescent="0.25"/>
  <cols>
    <col min="1" max="1" width="1.28515625" style="403" customWidth="1"/>
    <col min="2" max="2" width="5.7109375" style="403" customWidth="1"/>
    <col min="3" max="3" width="12.7109375" style="403" customWidth="1"/>
    <col min="4" max="4" width="5.7109375" style="403" customWidth="1"/>
    <col min="5" max="5" width="50.5703125" style="403" customWidth="1"/>
    <col min="6" max="6" width="10.7109375" style="403" hidden="1" customWidth="1"/>
    <col min="7" max="7" width="2.5703125" style="403" customWidth="1"/>
    <col min="8" max="9" width="40.7109375" style="403" customWidth="1"/>
    <col min="10" max="16384" width="9.140625" style="403"/>
  </cols>
  <sheetData>
    <row r="1" spans="1:9" ht="18" customHeight="1" x14ac:dyDescent="0.25">
      <c r="A1" s="403" t="s">
        <v>487</v>
      </c>
      <c r="B1" s="978" t="s">
        <v>306</v>
      </c>
      <c r="C1" s="979"/>
      <c r="D1" s="979"/>
      <c r="E1" s="979"/>
      <c r="F1" s="979"/>
      <c r="G1" s="979"/>
      <c r="H1" s="979"/>
    </row>
    <row r="2" spans="1:9" ht="15.75" x14ac:dyDescent="0.25">
      <c r="B2" s="978" t="s">
        <v>307</v>
      </c>
      <c r="C2" s="978"/>
      <c r="D2" s="978"/>
      <c r="E2" s="978"/>
      <c r="F2" s="978"/>
      <c r="G2" s="978"/>
      <c r="H2" s="978"/>
    </row>
    <row r="3" spans="1:9" ht="15.75" thickBot="1" x14ac:dyDescent="0.3"/>
    <row r="4" spans="1:9" s="404" customFormat="1" ht="24.95" customHeight="1" x14ac:dyDescent="0.25">
      <c r="B4" s="405" t="s">
        <v>308</v>
      </c>
      <c r="C4" s="406" t="s">
        <v>309</v>
      </c>
      <c r="D4" s="406" t="s">
        <v>310</v>
      </c>
      <c r="E4" s="407" t="s">
        <v>311</v>
      </c>
      <c r="F4" s="406" t="s">
        <v>312</v>
      </c>
      <c r="G4" s="406" t="s">
        <v>313</v>
      </c>
      <c r="H4" s="408" t="s">
        <v>314</v>
      </c>
      <c r="I4" s="408" t="s">
        <v>315</v>
      </c>
    </row>
    <row r="5" spans="1:9" ht="12" customHeight="1" x14ac:dyDescent="0.25">
      <c r="B5" s="976">
        <v>1</v>
      </c>
      <c r="C5" s="409" t="s">
        <v>316</v>
      </c>
      <c r="D5" s="410" t="s">
        <v>142</v>
      </c>
      <c r="E5" s="409" t="s">
        <v>317</v>
      </c>
      <c r="F5" s="411" t="s">
        <v>318</v>
      </c>
      <c r="G5" s="412">
        <v>4</v>
      </c>
      <c r="H5" s="413" t="s">
        <v>319</v>
      </c>
      <c r="I5" s="413" t="s">
        <v>319</v>
      </c>
    </row>
    <row r="6" spans="1:9" ht="12" customHeight="1" x14ac:dyDescent="0.25">
      <c r="B6" s="976">
        <v>1</v>
      </c>
      <c r="C6" s="409" t="s">
        <v>320</v>
      </c>
      <c r="D6" s="410" t="s">
        <v>142</v>
      </c>
      <c r="E6" s="656" t="s">
        <v>321</v>
      </c>
      <c r="F6" s="411" t="s">
        <v>322</v>
      </c>
      <c r="G6" s="412">
        <v>6</v>
      </c>
      <c r="H6" s="654" t="s">
        <v>323</v>
      </c>
      <c r="I6" s="654" t="s">
        <v>324</v>
      </c>
    </row>
    <row r="7" spans="1:9" ht="12" customHeight="1" x14ac:dyDescent="0.25">
      <c r="B7" s="976">
        <v>1</v>
      </c>
      <c r="C7" s="409" t="s">
        <v>320</v>
      </c>
      <c r="D7" s="410" t="s">
        <v>142</v>
      </c>
      <c r="E7" s="656" t="s">
        <v>325</v>
      </c>
      <c r="F7" s="411" t="s">
        <v>322</v>
      </c>
      <c r="G7" s="412">
        <v>6</v>
      </c>
      <c r="H7" s="654" t="s">
        <v>326</v>
      </c>
      <c r="I7" s="654" t="s">
        <v>326</v>
      </c>
    </row>
    <row r="8" spans="1:9" ht="12" customHeight="1" x14ac:dyDescent="0.25">
      <c r="B8" s="976">
        <v>1</v>
      </c>
      <c r="C8" s="409" t="s">
        <v>320</v>
      </c>
      <c r="D8" s="410" t="s">
        <v>142</v>
      </c>
      <c r="E8" s="656" t="s">
        <v>327</v>
      </c>
      <c r="F8" s="411" t="s">
        <v>322</v>
      </c>
      <c r="G8" s="412">
        <v>6</v>
      </c>
      <c r="H8" s="654" t="s">
        <v>323</v>
      </c>
      <c r="I8" s="654" t="s">
        <v>323</v>
      </c>
    </row>
    <row r="9" spans="1:9" ht="12" customHeight="1" x14ac:dyDescent="0.25">
      <c r="B9" s="976">
        <v>1</v>
      </c>
      <c r="C9" s="409" t="s">
        <v>320</v>
      </c>
      <c r="D9" s="410" t="s">
        <v>142</v>
      </c>
      <c r="E9" s="656" t="s">
        <v>328</v>
      </c>
      <c r="F9" s="411" t="s">
        <v>322</v>
      </c>
      <c r="G9" s="412">
        <v>6</v>
      </c>
      <c r="H9" s="654" t="s">
        <v>324</v>
      </c>
      <c r="I9" s="654" t="s">
        <v>324</v>
      </c>
    </row>
    <row r="10" spans="1:9" ht="12" customHeight="1" x14ac:dyDescent="0.25">
      <c r="B10" s="976">
        <v>1</v>
      </c>
      <c r="C10" s="415" t="s">
        <v>329</v>
      </c>
      <c r="D10" s="416" t="s">
        <v>142</v>
      </c>
      <c r="E10" s="415" t="s">
        <v>330</v>
      </c>
      <c r="F10" s="417" t="s">
        <v>331</v>
      </c>
      <c r="G10" s="418">
        <v>6</v>
      </c>
      <c r="H10" s="419"/>
      <c r="I10" s="419"/>
    </row>
    <row r="11" spans="1:9" ht="12" customHeight="1" x14ac:dyDescent="0.25">
      <c r="B11" s="976">
        <v>1</v>
      </c>
      <c r="C11" s="415" t="s">
        <v>329</v>
      </c>
      <c r="D11" s="416" t="s">
        <v>142</v>
      </c>
      <c r="E11" s="415" t="s">
        <v>332</v>
      </c>
      <c r="F11" s="417" t="s">
        <v>331</v>
      </c>
      <c r="G11" s="418">
        <v>6</v>
      </c>
      <c r="H11" s="419"/>
      <c r="I11" s="419"/>
    </row>
    <row r="12" spans="1:9" ht="12" customHeight="1" x14ac:dyDescent="0.25">
      <c r="B12" s="976">
        <v>1</v>
      </c>
      <c r="C12" s="409" t="s">
        <v>329</v>
      </c>
      <c r="D12" s="410" t="s">
        <v>142</v>
      </c>
      <c r="E12" s="409" t="s">
        <v>333</v>
      </c>
      <c r="F12" s="411" t="s">
        <v>331</v>
      </c>
      <c r="G12" s="412">
        <v>6</v>
      </c>
      <c r="H12" s="420"/>
      <c r="I12" s="420"/>
    </row>
    <row r="13" spans="1:9" ht="12" customHeight="1" x14ac:dyDescent="0.25">
      <c r="B13" s="976">
        <v>1</v>
      </c>
      <c r="C13" s="409" t="s">
        <v>334</v>
      </c>
      <c r="D13" s="410" t="s">
        <v>142</v>
      </c>
      <c r="E13" s="409" t="s">
        <v>335</v>
      </c>
      <c r="F13" s="411" t="s">
        <v>322</v>
      </c>
      <c r="G13" s="412">
        <v>6</v>
      </c>
      <c r="H13" s="420"/>
      <c r="I13" s="420"/>
    </row>
    <row r="14" spans="1:9" ht="12" customHeight="1" x14ac:dyDescent="0.25">
      <c r="A14" s="421"/>
      <c r="B14" s="976">
        <v>1</v>
      </c>
      <c r="C14" s="409" t="s">
        <v>334</v>
      </c>
      <c r="D14" s="410" t="s">
        <v>142</v>
      </c>
      <c r="E14" s="409" t="s">
        <v>336</v>
      </c>
      <c r="F14" s="411" t="s">
        <v>322</v>
      </c>
      <c r="G14" s="412">
        <v>6</v>
      </c>
      <c r="H14" s="420"/>
      <c r="I14" s="420"/>
    </row>
    <row r="15" spans="1:9" x14ac:dyDescent="0.25">
      <c r="B15" s="976">
        <v>1</v>
      </c>
      <c r="C15" s="409" t="s">
        <v>334</v>
      </c>
      <c r="D15" s="410" t="s">
        <v>142</v>
      </c>
      <c r="E15" s="409" t="s">
        <v>337</v>
      </c>
      <c r="F15" s="411" t="s">
        <v>322</v>
      </c>
      <c r="G15" s="412">
        <v>6</v>
      </c>
      <c r="H15" s="420"/>
      <c r="I15" s="420"/>
    </row>
    <row r="16" spans="1:9" x14ac:dyDescent="0.25">
      <c r="B16" s="976">
        <v>1</v>
      </c>
      <c r="C16" s="409" t="s">
        <v>338</v>
      </c>
      <c r="D16" s="410" t="s">
        <v>142</v>
      </c>
      <c r="E16" s="409" t="s">
        <v>339</v>
      </c>
      <c r="F16" s="411" t="s">
        <v>318</v>
      </c>
      <c r="G16" s="412">
        <v>4</v>
      </c>
      <c r="H16" s="413"/>
      <c r="I16" s="413"/>
    </row>
    <row r="17" spans="1:9" x14ac:dyDescent="0.25">
      <c r="B17" s="976">
        <v>1</v>
      </c>
      <c r="C17" s="409" t="s">
        <v>338</v>
      </c>
      <c r="D17" s="410" t="s">
        <v>142</v>
      </c>
      <c r="E17" s="409" t="s">
        <v>340</v>
      </c>
      <c r="F17" s="411" t="s">
        <v>318</v>
      </c>
      <c r="G17" s="412">
        <v>4</v>
      </c>
      <c r="H17" s="413"/>
      <c r="I17" s="413"/>
    </row>
    <row r="18" spans="1:9" x14ac:dyDescent="0.25">
      <c r="B18" s="976">
        <v>1</v>
      </c>
      <c r="C18" s="409" t="s">
        <v>341</v>
      </c>
      <c r="D18" s="410" t="s">
        <v>142</v>
      </c>
      <c r="E18" s="409" t="s">
        <v>342</v>
      </c>
      <c r="F18" s="411" t="s">
        <v>322</v>
      </c>
      <c r="G18" s="412">
        <v>4</v>
      </c>
      <c r="H18" s="420" t="s">
        <v>343</v>
      </c>
      <c r="I18" s="420" t="s">
        <v>343</v>
      </c>
    </row>
    <row r="19" spans="1:9" ht="12" customHeight="1" thickBot="1" x14ac:dyDescent="0.3">
      <c r="B19" s="977"/>
      <c r="C19" s="422"/>
      <c r="D19" s="422"/>
      <c r="E19" s="423"/>
      <c r="F19" s="424" t="s">
        <v>344</v>
      </c>
      <c r="G19" s="425">
        <v>30</v>
      </c>
      <c r="H19" s="426"/>
      <c r="I19" s="426"/>
    </row>
    <row r="21" spans="1:9" ht="15.75" thickBot="1" x14ac:dyDescent="0.3"/>
    <row r="22" spans="1:9" s="404" customFormat="1" ht="24.95" customHeight="1" x14ac:dyDescent="0.25">
      <c r="B22" s="405" t="s">
        <v>308</v>
      </c>
      <c r="C22" s="406" t="s">
        <v>309</v>
      </c>
      <c r="D22" s="406" t="s">
        <v>310</v>
      </c>
      <c r="E22" s="407" t="s">
        <v>311</v>
      </c>
      <c r="F22" s="406" t="s">
        <v>312</v>
      </c>
      <c r="G22" s="406" t="s">
        <v>313</v>
      </c>
      <c r="H22" s="408" t="s">
        <v>345</v>
      </c>
      <c r="I22" s="408" t="s">
        <v>345</v>
      </c>
    </row>
    <row r="23" spans="1:9" ht="12" customHeight="1" x14ac:dyDescent="0.25">
      <c r="B23" s="976">
        <v>3</v>
      </c>
      <c r="C23" s="409" t="s">
        <v>346</v>
      </c>
      <c r="D23" s="410" t="s">
        <v>142</v>
      </c>
      <c r="E23" s="409" t="s">
        <v>347</v>
      </c>
      <c r="F23" s="410" t="s">
        <v>322</v>
      </c>
      <c r="G23" s="412">
        <v>4</v>
      </c>
      <c r="H23" s="420" t="s">
        <v>343</v>
      </c>
      <c r="I23" s="420" t="s">
        <v>343</v>
      </c>
    </row>
    <row r="24" spans="1:9" ht="12" customHeight="1" x14ac:dyDescent="0.25">
      <c r="B24" s="976">
        <v>3</v>
      </c>
      <c r="C24" s="409" t="s">
        <v>348</v>
      </c>
      <c r="D24" s="410" t="s">
        <v>142</v>
      </c>
      <c r="E24" s="656" t="s">
        <v>349</v>
      </c>
      <c r="F24" s="662" t="s">
        <v>318</v>
      </c>
      <c r="G24" s="658">
        <v>4</v>
      </c>
      <c r="H24" s="654" t="s">
        <v>350</v>
      </c>
      <c r="I24" s="654" t="s">
        <v>350</v>
      </c>
    </row>
    <row r="25" spans="1:9" ht="12" customHeight="1" x14ac:dyDescent="0.25">
      <c r="B25" s="976"/>
      <c r="C25" s="427"/>
      <c r="D25" s="428"/>
      <c r="E25" s="656" t="s">
        <v>351</v>
      </c>
      <c r="F25" s="662"/>
      <c r="G25" s="658"/>
      <c r="H25" s="654" t="s">
        <v>350</v>
      </c>
      <c r="I25" s="654" t="s">
        <v>350</v>
      </c>
    </row>
    <row r="26" spans="1:9" ht="12" customHeight="1" x14ac:dyDescent="0.25">
      <c r="B26" s="976"/>
      <c r="C26" s="409" t="s">
        <v>348</v>
      </c>
      <c r="E26" s="656" t="s">
        <v>352</v>
      </c>
      <c r="F26" s="662"/>
      <c r="G26" s="658"/>
      <c r="H26" s="654" t="s">
        <v>353</v>
      </c>
      <c r="I26" s="654" t="s">
        <v>353</v>
      </c>
    </row>
    <row r="27" spans="1:9" ht="12" customHeight="1" x14ac:dyDescent="0.25">
      <c r="B27" s="976">
        <v>3</v>
      </c>
      <c r="C27" s="409" t="s">
        <v>354</v>
      </c>
      <c r="D27" s="410" t="s">
        <v>142</v>
      </c>
      <c r="E27" s="656" t="s">
        <v>355</v>
      </c>
      <c r="F27" s="657" t="s">
        <v>356</v>
      </c>
      <c r="G27" s="658">
        <v>5</v>
      </c>
      <c r="H27" s="654" t="s">
        <v>357</v>
      </c>
      <c r="I27" s="654" t="s">
        <v>357</v>
      </c>
    </row>
    <row r="28" spans="1:9" ht="12" customHeight="1" x14ac:dyDescent="0.25">
      <c r="B28" s="976">
        <v>3</v>
      </c>
      <c r="C28" s="409" t="s">
        <v>354</v>
      </c>
      <c r="D28" s="410" t="s">
        <v>142</v>
      </c>
      <c r="E28" s="656" t="s">
        <v>358</v>
      </c>
      <c r="F28" s="411" t="s">
        <v>356</v>
      </c>
      <c r="G28" s="412">
        <v>5</v>
      </c>
      <c r="H28" s="654" t="s">
        <v>359</v>
      </c>
      <c r="I28" s="654" t="s">
        <v>359</v>
      </c>
    </row>
    <row r="29" spans="1:9" ht="12" customHeight="1" x14ac:dyDescent="0.25">
      <c r="B29" s="976">
        <v>3</v>
      </c>
      <c r="C29" s="409" t="s">
        <v>360</v>
      </c>
      <c r="D29" s="410" t="s">
        <v>142</v>
      </c>
      <c r="E29" s="656" t="s">
        <v>361</v>
      </c>
      <c r="F29" s="410" t="s">
        <v>356</v>
      </c>
      <c r="G29" s="412">
        <v>5</v>
      </c>
      <c r="H29" s="654" t="s">
        <v>362</v>
      </c>
      <c r="I29" s="654" t="s">
        <v>362</v>
      </c>
    </row>
    <row r="30" spans="1:9" ht="12" customHeight="1" x14ac:dyDescent="0.25">
      <c r="A30" s="421"/>
      <c r="B30" s="976">
        <v>3</v>
      </c>
      <c r="C30" s="415" t="s">
        <v>360</v>
      </c>
      <c r="D30" s="416" t="s">
        <v>142</v>
      </c>
      <c r="E30" s="660" t="s">
        <v>363</v>
      </c>
      <c r="F30" s="416" t="s">
        <v>356</v>
      </c>
      <c r="G30" s="418">
        <v>5</v>
      </c>
      <c r="H30" s="655" t="s">
        <v>362</v>
      </c>
      <c r="I30" s="655" t="s">
        <v>362</v>
      </c>
    </row>
    <row r="31" spans="1:9" ht="12" customHeight="1" x14ac:dyDescent="0.25">
      <c r="B31" s="976">
        <v>3</v>
      </c>
      <c r="C31" s="409" t="s">
        <v>360</v>
      </c>
      <c r="D31" s="410" t="s">
        <v>142</v>
      </c>
      <c r="E31" s="656" t="s">
        <v>364</v>
      </c>
      <c r="F31" s="410" t="s">
        <v>356</v>
      </c>
      <c r="G31" s="412">
        <v>5</v>
      </c>
      <c r="H31" s="654" t="s">
        <v>365</v>
      </c>
      <c r="I31" s="654" t="s">
        <v>365</v>
      </c>
    </row>
    <row r="32" spans="1:9" x14ac:dyDescent="0.25">
      <c r="B32" s="976">
        <v>3</v>
      </c>
      <c r="C32" s="409" t="s">
        <v>360</v>
      </c>
      <c r="D32" s="410" t="s">
        <v>142</v>
      </c>
      <c r="E32" s="656" t="s">
        <v>366</v>
      </c>
      <c r="F32" s="410" t="s">
        <v>356</v>
      </c>
      <c r="G32" s="412">
        <v>5</v>
      </c>
      <c r="H32" s="654" t="s">
        <v>365</v>
      </c>
      <c r="I32" s="654" t="s">
        <v>365</v>
      </c>
    </row>
    <row r="33" spans="2:9" x14ac:dyDescent="0.25">
      <c r="B33" s="976">
        <v>3</v>
      </c>
      <c r="C33" s="409" t="s">
        <v>367</v>
      </c>
      <c r="D33" s="410" t="s">
        <v>142</v>
      </c>
      <c r="E33" s="656" t="s">
        <v>368</v>
      </c>
      <c r="F33" s="657" t="s">
        <v>356</v>
      </c>
      <c r="G33" s="658">
        <v>6</v>
      </c>
      <c r="H33" s="654" t="s">
        <v>437</v>
      </c>
      <c r="I33" s="654" t="s">
        <v>369</v>
      </c>
    </row>
    <row r="34" spans="2:9" x14ac:dyDescent="0.25">
      <c r="B34" s="976">
        <v>3</v>
      </c>
      <c r="C34" s="409" t="s">
        <v>367</v>
      </c>
      <c r="D34" s="410" t="s">
        <v>142</v>
      </c>
      <c r="E34" s="656" t="s">
        <v>370</v>
      </c>
      <c r="F34" s="657" t="s">
        <v>356</v>
      </c>
      <c r="G34" s="658">
        <v>6</v>
      </c>
      <c r="H34" s="654" t="s">
        <v>371</v>
      </c>
      <c r="I34" s="654" t="s">
        <v>371</v>
      </c>
    </row>
    <row r="35" spans="2:9" x14ac:dyDescent="0.25">
      <c r="B35" s="976">
        <v>3</v>
      </c>
      <c r="C35" s="409" t="s">
        <v>367</v>
      </c>
      <c r="D35" s="410" t="s">
        <v>142</v>
      </c>
      <c r="E35" s="656" t="s">
        <v>372</v>
      </c>
      <c r="F35" s="657" t="s">
        <v>356</v>
      </c>
      <c r="G35" s="658">
        <v>6</v>
      </c>
      <c r="H35" s="654" t="s">
        <v>369</v>
      </c>
      <c r="I35" s="654" t="s">
        <v>437</v>
      </c>
    </row>
    <row r="36" spans="2:9" x14ac:dyDescent="0.25">
      <c r="B36" s="976">
        <v>3</v>
      </c>
      <c r="C36" s="409" t="s">
        <v>373</v>
      </c>
      <c r="D36" s="410" t="s">
        <v>142</v>
      </c>
      <c r="E36" s="656" t="s">
        <v>374</v>
      </c>
      <c r="F36" s="411" t="s">
        <v>356</v>
      </c>
      <c r="G36" s="412">
        <v>5</v>
      </c>
      <c r="H36" s="654" t="s">
        <v>375</v>
      </c>
      <c r="I36" s="654" t="s">
        <v>375</v>
      </c>
    </row>
    <row r="37" spans="2:9" x14ac:dyDescent="0.25">
      <c r="B37" s="976">
        <v>3</v>
      </c>
      <c r="C37" s="409" t="s">
        <v>373</v>
      </c>
      <c r="D37" s="410" t="s">
        <v>142</v>
      </c>
      <c r="E37" s="656" t="s">
        <v>376</v>
      </c>
      <c r="F37" s="411" t="s">
        <v>356</v>
      </c>
      <c r="G37" s="412">
        <v>5</v>
      </c>
      <c r="H37" s="654" t="s">
        <v>375</v>
      </c>
      <c r="I37" s="654" t="s">
        <v>375</v>
      </c>
    </row>
    <row r="38" spans="2:9" x14ac:dyDescent="0.25">
      <c r="B38" s="976">
        <v>3</v>
      </c>
      <c r="C38" s="409" t="s">
        <v>373</v>
      </c>
      <c r="D38" s="410" t="s">
        <v>142</v>
      </c>
      <c r="E38" s="656" t="s">
        <v>377</v>
      </c>
      <c r="F38" s="411" t="s">
        <v>356</v>
      </c>
      <c r="G38" s="412">
        <v>5</v>
      </c>
      <c r="H38" s="654" t="s">
        <v>375</v>
      </c>
      <c r="I38" s="654" t="s">
        <v>375</v>
      </c>
    </row>
    <row r="39" spans="2:9" ht="12" customHeight="1" thickBot="1" x14ac:dyDescent="0.3">
      <c r="B39" s="977"/>
      <c r="C39" s="422"/>
      <c r="D39" s="422"/>
      <c r="E39" s="423"/>
      <c r="F39" s="430" t="s">
        <v>378</v>
      </c>
      <c r="G39" s="425">
        <v>30</v>
      </c>
      <c r="H39" s="426"/>
      <c r="I39" s="426"/>
    </row>
    <row r="40" spans="2:9" ht="15.75" thickBot="1" x14ac:dyDescent="0.3"/>
    <row r="41" spans="2:9" s="404" customFormat="1" ht="24.95" customHeight="1" x14ac:dyDescent="0.25">
      <c r="B41" s="405" t="s">
        <v>308</v>
      </c>
      <c r="C41" s="406" t="s">
        <v>309</v>
      </c>
      <c r="D41" s="406" t="s">
        <v>310</v>
      </c>
      <c r="E41" s="407" t="s">
        <v>311</v>
      </c>
      <c r="F41" s="406" t="s">
        <v>312</v>
      </c>
      <c r="G41" s="406" t="s">
        <v>313</v>
      </c>
      <c r="H41" s="408" t="s">
        <v>345</v>
      </c>
      <c r="I41" s="408" t="s">
        <v>345</v>
      </c>
    </row>
    <row r="42" spans="2:9" ht="12" customHeight="1" x14ac:dyDescent="0.25">
      <c r="B42" s="976">
        <v>5</v>
      </c>
      <c r="C42" s="409" t="s">
        <v>379</v>
      </c>
      <c r="D42" s="410" t="s">
        <v>142</v>
      </c>
      <c r="E42" s="409" t="s">
        <v>380</v>
      </c>
      <c r="F42" s="410" t="s">
        <v>322</v>
      </c>
      <c r="G42" s="412">
        <v>6</v>
      </c>
      <c r="H42" s="414" t="s">
        <v>381</v>
      </c>
      <c r="I42" s="414" t="s">
        <v>381</v>
      </c>
    </row>
    <row r="43" spans="2:9" ht="12" customHeight="1" x14ac:dyDescent="0.25">
      <c r="B43" s="976">
        <v>5</v>
      </c>
      <c r="C43" s="409" t="s">
        <v>379</v>
      </c>
      <c r="D43" s="431" t="s">
        <v>142</v>
      </c>
      <c r="E43" s="409" t="s">
        <v>382</v>
      </c>
      <c r="F43" s="410" t="s">
        <v>322</v>
      </c>
      <c r="G43" s="412">
        <v>6</v>
      </c>
      <c r="H43" s="420"/>
      <c r="I43" s="420"/>
    </row>
    <row r="44" spans="2:9" ht="12" customHeight="1" x14ac:dyDescent="0.25">
      <c r="B44" s="976">
        <v>5</v>
      </c>
      <c r="C44" s="409" t="s">
        <v>379</v>
      </c>
      <c r="D44" s="410" t="s">
        <v>142</v>
      </c>
      <c r="E44" s="409" t="s">
        <v>383</v>
      </c>
      <c r="F44" s="411" t="s">
        <v>322</v>
      </c>
      <c r="G44" s="412">
        <v>6</v>
      </c>
      <c r="H44" s="420"/>
      <c r="I44" s="420"/>
    </row>
    <row r="45" spans="2:9" ht="12" customHeight="1" x14ac:dyDescent="0.25">
      <c r="B45" s="976">
        <v>5</v>
      </c>
      <c r="C45" s="409" t="s">
        <v>384</v>
      </c>
      <c r="D45" s="410" t="s">
        <v>142</v>
      </c>
      <c r="E45" s="656" t="s">
        <v>385</v>
      </c>
      <c r="F45" s="657" t="s">
        <v>356</v>
      </c>
      <c r="G45" s="658">
        <v>5</v>
      </c>
      <c r="H45" s="654" t="s">
        <v>525</v>
      </c>
      <c r="I45" s="654" t="s">
        <v>525</v>
      </c>
    </row>
    <row r="46" spans="2:9" ht="12" customHeight="1" x14ac:dyDescent="0.25">
      <c r="B46" s="976">
        <v>5</v>
      </c>
      <c r="C46" s="409" t="s">
        <v>384</v>
      </c>
      <c r="D46" s="410" t="s">
        <v>142</v>
      </c>
      <c r="E46" s="656" t="s">
        <v>387</v>
      </c>
      <c r="F46" s="657" t="s">
        <v>356</v>
      </c>
      <c r="G46" s="658">
        <v>5</v>
      </c>
      <c r="H46" s="654" t="s">
        <v>525</v>
      </c>
      <c r="I46" s="654" t="s">
        <v>525</v>
      </c>
    </row>
    <row r="47" spans="2:9" ht="12" customHeight="1" x14ac:dyDescent="0.25">
      <c r="B47" s="976">
        <v>5</v>
      </c>
      <c r="C47" s="415" t="s">
        <v>388</v>
      </c>
      <c r="D47" s="416" t="s">
        <v>142</v>
      </c>
      <c r="E47" s="660" t="s">
        <v>389</v>
      </c>
      <c r="F47" s="663" t="s">
        <v>356</v>
      </c>
      <c r="G47" s="664">
        <v>5</v>
      </c>
      <c r="H47" s="655" t="s">
        <v>390</v>
      </c>
      <c r="I47" s="655" t="s">
        <v>390</v>
      </c>
    </row>
    <row r="48" spans="2:9" ht="12" customHeight="1" x14ac:dyDescent="0.25">
      <c r="B48" s="976">
        <v>5</v>
      </c>
      <c r="C48" s="409" t="s">
        <v>388</v>
      </c>
      <c r="D48" s="410" t="s">
        <v>142</v>
      </c>
      <c r="E48" s="656" t="s">
        <v>391</v>
      </c>
      <c r="F48" s="657" t="s">
        <v>356</v>
      </c>
      <c r="G48" s="658">
        <v>5</v>
      </c>
      <c r="H48" s="654" t="s">
        <v>390</v>
      </c>
      <c r="I48" s="654" t="s">
        <v>390</v>
      </c>
    </row>
    <row r="49" spans="1:9" ht="12" customHeight="1" x14ac:dyDescent="0.25">
      <c r="B49" s="976">
        <v>5</v>
      </c>
      <c r="C49" s="409" t="s">
        <v>388</v>
      </c>
      <c r="D49" s="410" t="s">
        <v>142</v>
      </c>
      <c r="E49" s="656" t="s">
        <v>392</v>
      </c>
      <c r="F49" s="657" t="s">
        <v>356</v>
      </c>
      <c r="G49" s="658">
        <v>5</v>
      </c>
      <c r="H49" s="654" t="s">
        <v>393</v>
      </c>
      <c r="I49" s="654" t="s">
        <v>393</v>
      </c>
    </row>
    <row r="50" spans="1:9" ht="12" customHeight="1" x14ac:dyDescent="0.25">
      <c r="A50" s="421"/>
      <c r="B50" s="976">
        <v>5</v>
      </c>
      <c r="C50" s="409" t="s">
        <v>388</v>
      </c>
      <c r="D50" s="410" t="s">
        <v>142</v>
      </c>
      <c r="E50" s="656" t="s">
        <v>394</v>
      </c>
      <c r="F50" s="657" t="s">
        <v>356</v>
      </c>
      <c r="G50" s="658">
        <v>5</v>
      </c>
      <c r="H50" s="654" t="s">
        <v>393</v>
      </c>
      <c r="I50" s="654" t="s">
        <v>393</v>
      </c>
    </row>
    <row r="51" spans="1:9" x14ac:dyDescent="0.25">
      <c r="B51" s="976">
        <v>5</v>
      </c>
      <c r="C51" s="409" t="s">
        <v>395</v>
      </c>
      <c r="D51" s="410" t="s">
        <v>142</v>
      </c>
      <c r="E51" s="656" t="s">
        <v>396</v>
      </c>
      <c r="F51" s="657" t="s">
        <v>356</v>
      </c>
      <c r="G51" s="658">
        <v>5</v>
      </c>
      <c r="H51" s="654" t="s">
        <v>353</v>
      </c>
      <c r="I51" s="654" t="s">
        <v>353</v>
      </c>
    </row>
    <row r="52" spans="1:9" x14ac:dyDescent="0.25">
      <c r="B52" s="976">
        <v>5</v>
      </c>
      <c r="C52" s="409" t="s">
        <v>395</v>
      </c>
      <c r="D52" s="410" t="s">
        <v>142</v>
      </c>
      <c r="E52" s="656" t="s">
        <v>397</v>
      </c>
      <c r="F52" s="657" t="s">
        <v>356</v>
      </c>
      <c r="G52" s="658">
        <v>5</v>
      </c>
      <c r="H52" s="654" t="s">
        <v>353</v>
      </c>
      <c r="I52" s="654" t="s">
        <v>353</v>
      </c>
    </row>
    <row r="53" spans="1:9" x14ac:dyDescent="0.25">
      <c r="B53" s="976">
        <v>5</v>
      </c>
      <c r="C53" s="409" t="s">
        <v>395</v>
      </c>
      <c r="D53" s="410" t="s">
        <v>142</v>
      </c>
      <c r="E53" s="656" t="s">
        <v>398</v>
      </c>
      <c r="F53" s="657" t="s">
        <v>356</v>
      </c>
      <c r="G53" s="658">
        <v>5</v>
      </c>
      <c r="H53" s="654" t="s">
        <v>399</v>
      </c>
      <c r="I53" s="654" t="s">
        <v>399</v>
      </c>
    </row>
    <row r="54" spans="1:9" x14ac:dyDescent="0.25">
      <c r="B54" s="976">
        <v>5</v>
      </c>
      <c r="C54" s="656" t="s">
        <v>400</v>
      </c>
      <c r="D54" s="662" t="s">
        <v>142</v>
      </c>
      <c r="E54" s="656" t="s">
        <v>401</v>
      </c>
      <c r="F54" s="657" t="s">
        <v>356</v>
      </c>
      <c r="G54" s="658">
        <v>5</v>
      </c>
      <c r="H54" s="654" t="s">
        <v>399</v>
      </c>
      <c r="I54" s="654" t="s">
        <v>399</v>
      </c>
    </row>
    <row r="55" spans="1:9" x14ac:dyDescent="0.25">
      <c r="B55" s="976">
        <v>5</v>
      </c>
      <c r="C55" s="656" t="s">
        <v>400</v>
      </c>
      <c r="D55" s="662" t="s">
        <v>142</v>
      </c>
      <c r="E55" s="656" t="s">
        <v>403</v>
      </c>
      <c r="F55" s="657" t="s">
        <v>356</v>
      </c>
      <c r="G55" s="658">
        <v>5</v>
      </c>
      <c r="H55" s="654" t="s">
        <v>404</v>
      </c>
      <c r="I55" s="654" t="s">
        <v>404</v>
      </c>
    </row>
    <row r="56" spans="1:9" x14ac:dyDescent="0.25">
      <c r="B56" s="976">
        <v>5</v>
      </c>
      <c r="C56" s="656" t="s">
        <v>400</v>
      </c>
      <c r="D56" s="662" t="s">
        <v>142</v>
      </c>
      <c r="E56" s="656" t="s">
        <v>405</v>
      </c>
      <c r="F56" s="657" t="s">
        <v>356</v>
      </c>
      <c r="G56" s="658">
        <v>5</v>
      </c>
      <c r="H56" s="654" t="s">
        <v>402</v>
      </c>
      <c r="I56" s="654" t="s">
        <v>402</v>
      </c>
    </row>
    <row r="57" spans="1:9" x14ac:dyDescent="0.25">
      <c r="B57" s="976"/>
      <c r="C57" s="409" t="s">
        <v>406</v>
      </c>
      <c r="D57" s="409"/>
      <c r="E57" s="656" t="s">
        <v>407</v>
      </c>
      <c r="F57" s="657"/>
      <c r="G57" s="658"/>
      <c r="H57" s="654" t="s">
        <v>408</v>
      </c>
      <c r="I57" s="654" t="s">
        <v>408</v>
      </c>
    </row>
    <row r="58" spans="1:9" x14ac:dyDescent="0.25">
      <c r="B58" s="976"/>
      <c r="C58" s="409"/>
      <c r="D58" s="409"/>
      <c r="E58" s="656" t="s">
        <v>407</v>
      </c>
      <c r="F58" s="657"/>
      <c r="G58" s="658"/>
      <c r="H58" s="654" t="s">
        <v>393</v>
      </c>
      <c r="I58" s="654" t="s">
        <v>393</v>
      </c>
    </row>
    <row r="59" spans="1:9" x14ac:dyDescent="0.25">
      <c r="B59" s="976"/>
      <c r="C59" s="409"/>
      <c r="D59" s="409"/>
      <c r="E59" s="656" t="s">
        <v>409</v>
      </c>
      <c r="F59" s="657" t="s">
        <v>356</v>
      </c>
      <c r="G59" s="658">
        <v>5</v>
      </c>
      <c r="H59" s="654" t="s">
        <v>357</v>
      </c>
      <c r="I59" s="654" t="s">
        <v>357</v>
      </c>
    </row>
    <row r="60" spans="1:9" x14ac:dyDescent="0.25">
      <c r="B60" s="976"/>
      <c r="C60" s="409"/>
      <c r="D60" s="409"/>
      <c r="E60" s="656" t="s">
        <v>410</v>
      </c>
      <c r="F60" s="657" t="s">
        <v>356</v>
      </c>
      <c r="G60" s="658">
        <v>5</v>
      </c>
      <c r="H60" s="654" t="s">
        <v>411</v>
      </c>
      <c r="I60" s="654" t="s">
        <v>411</v>
      </c>
    </row>
    <row r="61" spans="1:9" x14ac:dyDescent="0.25">
      <c r="B61" s="976"/>
      <c r="C61" s="409"/>
      <c r="D61" s="409"/>
      <c r="E61" s="656" t="s">
        <v>410</v>
      </c>
      <c r="F61" s="657"/>
      <c r="G61" s="658"/>
      <c r="H61" s="654" t="s">
        <v>411</v>
      </c>
      <c r="I61" s="654" t="s">
        <v>411</v>
      </c>
    </row>
    <row r="62" spans="1:9" x14ac:dyDescent="0.25">
      <c r="B62" s="976">
        <v>5</v>
      </c>
      <c r="C62" s="409" t="s">
        <v>412</v>
      </c>
      <c r="D62" s="410" t="s">
        <v>142</v>
      </c>
      <c r="E62" s="409" t="s">
        <v>413</v>
      </c>
      <c r="F62" s="411" t="s">
        <v>414</v>
      </c>
      <c r="G62" s="412">
        <v>5</v>
      </c>
      <c r="H62" s="414" t="s">
        <v>371</v>
      </c>
      <c r="I62" s="414" t="s">
        <v>371</v>
      </c>
    </row>
    <row r="63" spans="1:9" ht="12" customHeight="1" thickBot="1" x14ac:dyDescent="0.3">
      <c r="B63" s="977"/>
      <c r="C63" s="422"/>
      <c r="D63" s="422"/>
      <c r="E63" s="423"/>
      <c r="F63" s="424" t="s">
        <v>415</v>
      </c>
      <c r="G63" s="425">
        <v>30</v>
      </c>
      <c r="H63" s="426"/>
      <c r="I63" s="426"/>
    </row>
    <row r="64" spans="1:9" s="404" customFormat="1" ht="24.95" customHeight="1" x14ac:dyDescent="0.25">
      <c r="B64" s="405" t="s">
        <v>308</v>
      </c>
      <c r="C64" s="406" t="s">
        <v>309</v>
      </c>
      <c r="D64" s="406" t="s">
        <v>310</v>
      </c>
      <c r="E64" s="407" t="s">
        <v>311</v>
      </c>
      <c r="F64" s="406" t="s">
        <v>312</v>
      </c>
      <c r="G64" s="406" t="s">
        <v>313</v>
      </c>
      <c r="H64" s="408" t="s">
        <v>345</v>
      </c>
      <c r="I64" s="408" t="s">
        <v>345</v>
      </c>
    </row>
    <row r="65" spans="2:9" x14ac:dyDescent="0.25">
      <c r="B65" s="976">
        <v>7</v>
      </c>
      <c r="C65" s="409" t="s">
        <v>416</v>
      </c>
      <c r="D65" s="410" t="s">
        <v>142</v>
      </c>
      <c r="E65" s="409" t="s">
        <v>417</v>
      </c>
      <c r="F65" s="411" t="s">
        <v>414</v>
      </c>
      <c r="G65" s="412">
        <v>5</v>
      </c>
      <c r="H65" s="420" t="s">
        <v>371</v>
      </c>
      <c r="I65" s="420" t="s">
        <v>371</v>
      </c>
    </row>
    <row r="66" spans="2:9" x14ac:dyDescent="0.25">
      <c r="B66" s="976">
        <v>7</v>
      </c>
      <c r="C66" s="409" t="s">
        <v>418</v>
      </c>
      <c r="D66" s="410" t="s">
        <v>419</v>
      </c>
      <c r="E66" s="656" t="s">
        <v>420</v>
      </c>
      <c r="F66" s="657" t="s">
        <v>356</v>
      </c>
      <c r="G66" s="658">
        <v>5</v>
      </c>
      <c r="H66" s="654" t="s">
        <v>323</v>
      </c>
      <c r="I66" s="654" t="s">
        <v>323</v>
      </c>
    </row>
    <row r="67" spans="2:9" ht="30" x14ac:dyDescent="0.25">
      <c r="B67" s="976">
        <v>7</v>
      </c>
      <c r="C67" s="409" t="s">
        <v>421</v>
      </c>
      <c r="D67" s="410" t="s">
        <v>419</v>
      </c>
      <c r="E67" s="656" t="s">
        <v>422</v>
      </c>
      <c r="F67" s="657" t="s">
        <v>356</v>
      </c>
      <c r="G67" s="658">
        <v>5</v>
      </c>
      <c r="H67" s="654" t="s">
        <v>369</v>
      </c>
      <c r="I67" s="654" t="s">
        <v>369</v>
      </c>
    </row>
    <row r="68" spans="2:9" x14ac:dyDescent="0.25">
      <c r="B68" s="976">
        <v>7</v>
      </c>
      <c r="C68" s="409" t="s">
        <v>423</v>
      </c>
      <c r="D68" s="410" t="s">
        <v>419</v>
      </c>
      <c r="E68" s="656" t="s">
        <v>424</v>
      </c>
      <c r="F68" s="657" t="s">
        <v>356</v>
      </c>
      <c r="G68" s="658">
        <v>5</v>
      </c>
      <c r="H68" s="654" t="s">
        <v>425</v>
      </c>
      <c r="I68" s="654" t="s">
        <v>425</v>
      </c>
    </row>
    <row r="69" spans="2:9" x14ac:dyDescent="0.25">
      <c r="B69" s="976">
        <v>7</v>
      </c>
      <c r="C69" s="409" t="s">
        <v>426</v>
      </c>
      <c r="D69" s="410" t="s">
        <v>419</v>
      </c>
      <c r="E69" s="656" t="s">
        <v>427</v>
      </c>
      <c r="F69" s="657" t="s">
        <v>356</v>
      </c>
      <c r="G69" s="658">
        <v>5</v>
      </c>
      <c r="H69" s="654" t="s">
        <v>381</v>
      </c>
      <c r="I69" s="654" t="s">
        <v>381</v>
      </c>
    </row>
    <row r="70" spans="2:9" x14ac:dyDescent="0.25">
      <c r="B70" s="976">
        <v>7</v>
      </c>
      <c r="C70" s="409" t="s">
        <v>428</v>
      </c>
      <c r="D70" s="410" t="s">
        <v>419</v>
      </c>
      <c r="E70" s="656" t="s">
        <v>429</v>
      </c>
      <c r="F70" s="657" t="s">
        <v>356</v>
      </c>
      <c r="G70" s="658">
        <v>5</v>
      </c>
      <c r="H70" s="654" t="s">
        <v>425</v>
      </c>
      <c r="I70" s="654" t="s">
        <v>425</v>
      </c>
    </row>
    <row r="71" spans="2:9" x14ac:dyDescent="0.25">
      <c r="B71" s="976">
        <v>7</v>
      </c>
      <c r="C71" s="409" t="s">
        <v>430</v>
      </c>
      <c r="D71" s="410" t="s">
        <v>419</v>
      </c>
      <c r="E71" s="409" t="s">
        <v>431</v>
      </c>
      <c r="F71" s="411" t="s">
        <v>356</v>
      </c>
      <c r="G71" s="412">
        <v>5</v>
      </c>
      <c r="H71" s="429" t="s">
        <v>432</v>
      </c>
      <c r="I71" s="429" t="s">
        <v>432</v>
      </c>
    </row>
    <row r="72" spans="2:9" x14ac:dyDescent="0.25">
      <c r="B72" s="976">
        <v>7</v>
      </c>
      <c r="C72" s="409" t="s">
        <v>433</v>
      </c>
      <c r="D72" s="410" t="s">
        <v>419</v>
      </c>
      <c r="E72" s="656" t="s">
        <v>434</v>
      </c>
      <c r="F72" s="657" t="s">
        <v>356</v>
      </c>
      <c r="G72" s="658">
        <v>5</v>
      </c>
      <c r="H72" s="654" t="s">
        <v>402</v>
      </c>
      <c r="I72" s="654" t="s">
        <v>402</v>
      </c>
    </row>
    <row r="73" spans="2:9" x14ac:dyDescent="0.25">
      <c r="B73" s="976">
        <v>7</v>
      </c>
      <c r="C73" s="409" t="s">
        <v>435</v>
      </c>
      <c r="D73" s="410" t="s">
        <v>419</v>
      </c>
      <c r="E73" s="656" t="s">
        <v>436</v>
      </c>
      <c r="F73" s="657" t="s">
        <v>356</v>
      </c>
      <c r="G73" s="658">
        <v>5</v>
      </c>
      <c r="H73" s="654" t="s">
        <v>437</v>
      </c>
      <c r="I73" s="654" t="s">
        <v>437</v>
      </c>
    </row>
    <row r="74" spans="2:9" ht="12" customHeight="1" thickBot="1" x14ac:dyDescent="0.3">
      <c r="B74" s="977"/>
      <c r="C74" s="422"/>
      <c r="D74" s="422"/>
      <c r="E74" s="656" t="s">
        <v>438</v>
      </c>
      <c r="F74" s="657" t="s">
        <v>356</v>
      </c>
      <c r="G74" s="658">
        <v>5</v>
      </c>
      <c r="H74" s="654" t="s">
        <v>437</v>
      </c>
      <c r="I74" s="654" t="s">
        <v>437</v>
      </c>
    </row>
    <row r="75" spans="2:9" s="432" customFormat="1" x14ac:dyDescent="0.25">
      <c r="C75" s="433" t="s">
        <v>418</v>
      </c>
      <c r="E75" s="434" t="s">
        <v>439</v>
      </c>
    </row>
    <row r="76" spans="2:9" s="432" customFormat="1" ht="15.75" thickBot="1" x14ac:dyDescent="0.3">
      <c r="C76" s="435" t="s">
        <v>421</v>
      </c>
      <c r="E76" s="434" t="s">
        <v>440</v>
      </c>
    </row>
    <row r="77" spans="2:9" s="432" customFormat="1" ht="15.75" thickBot="1" x14ac:dyDescent="0.3">
      <c r="C77" s="435" t="s">
        <v>441</v>
      </c>
      <c r="E77" s="434" t="s">
        <v>442</v>
      </c>
    </row>
    <row r="78" spans="2:9" s="432" customFormat="1" ht="15.75" thickBot="1" x14ac:dyDescent="0.3">
      <c r="C78" s="435" t="s">
        <v>443</v>
      </c>
      <c r="E78" s="434" t="s">
        <v>444</v>
      </c>
    </row>
    <row r="79" spans="2:9" s="432" customFormat="1" ht="15.75" thickBot="1" x14ac:dyDescent="0.3">
      <c r="C79" s="435" t="s">
        <v>423</v>
      </c>
      <c r="E79" s="434" t="s">
        <v>445</v>
      </c>
    </row>
    <row r="80" spans="2:9" s="432" customFormat="1" ht="15.75" thickBot="1" x14ac:dyDescent="0.3">
      <c r="C80" s="435" t="s">
        <v>446</v>
      </c>
      <c r="E80" s="434" t="s">
        <v>447</v>
      </c>
    </row>
    <row r="81" spans="3:8" s="432" customFormat="1" ht="15.75" thickBot="1" x14ac:dyDescent="0.3">
      <c r="C81" s="435" t="s">
        <v>448</v>
      </c>
      <c r="E81" s="434" t="s">
        <v>449</v>
      </c>
    </row>
    <row r="82" spans="3:8" s="432" customFormat="1" ht="15.75" thickBot="1" x14ac:dyDescent="0.3">
      <c r="C82" s="435" t="s">
        <v>450</v>
      </c>
      <c r="E82" s="434" t="s">
        <v>451</v>
      </c>
    </row>
    <row r="83" spans="3:8" s="432" customFormat="1" ht="15.75" thickBot="1" x14ac:dyDescent="0.3">
      <c r="C83" s="435" t="s">
        <v>452</v>
      </c>
      <c r="E83" s="434" t="s">
        <v>453</v>
      </c>
    </row>
    <row r="84" spans="3:8" s="432" customFormat="1" ht="15.75" thickBot="1" x14ac:dyDescent="0.3">
      <c r="C84" s="435" t="s">
        <v>454</v>
      </c>
      <c r="E84" s="434" t="s">
        <v>455</v>
      </c>
    </row>
    <row r="85" spans="3:8" s="432" customFormat="1" ht="15.75" thickBot="1" x14ac:dyDescent="0.3">
      <c r="C85" s="435" t="s">
        <v>456</v>
      </c>
      <c r="E85" s="434" t="s">
        <v>457</v>
      </c>
    </row>
    <row r="86" spans="3:8" s="432" customFormat="1" ht="15.75" thickBot="1" x14ac:dyDescent="0.3">
      <c r="C86" s="435" t="s">
        <v>426</v>
      </c>
      <c r="E86" s="434" t="s">
        <v>458</v>
      </c>
    </row>
    <row r="87" spans="3:8" s="432" customFormat="1" ht="15.75" thickBot="1" x14ac:dyDescent="0.3">
      <c r="C87" s="435" t="s">
        <v>428</v>
      </c>
      <c r="E87" s="434" t="s">
        <v>459</v>
      </c>
    </row>
    <row r="88" spans="3:8" s="432" customFormat="1" ht="15.75" thickBot="1" x14ac:dyDescent="0.3">
      <c r="C88" s="435" t="s">
        <v>460</v>
      </c>
      <c r="E88" s="434" t="s">
        <v>461</v>
      </c>
    </row>
    <row r="89" spans="3:8" s="432" customFormat="1" ht="15.75" thickBot="1" x14ac:dyDescent="0.3">
      <c r="C89" s="435" t="s">
        <v>430</v>
      </c>
      <c r="E89" s="434" t="s">
        <v>462</v>
      </c>
    </row>
    <row r="90" spans="3:8" s="432" customFormat="1" ht="15.75" thickBot="1" x14ac:dyDescent="0.3">
      <c r="C90" s="435" t="s">
        <v>463</v>
      </c>
      <c r="E90" s="434" t="s">
        <v>464</v>
      </c>
    </row>
    <row r="91" spans="3:8" s="432" customFormat="1" ht="15.75" thickBot="1" x14ac:dyDescent="0.3">
      <c r="C91" s="435" t="s">
        <v>465</v>
      </c>
      <c r="E91" s="434" t="s">
        <v>466</v>
      </c>
    </row>
    <row r="92" spans="3:8" s="432" customFormat="1" ht="15.75" thickBot="1" x14ac:dyDescent="0.3">
      <c r="C92" s="435" t="s">
        <v>467</v>
      </c>
      <c r="E92" s="434" t="s">
        <v>468</v>
      </c>
    </row>
    <row r="93" spans="3:8" s="432" customFormat="1" ht="15.75" thickBot="1" x14ac:dyDescent="0.3">
      <c r="C93" s="435" t="s">
        <v>433</v>
      </c>
      <c r="E93" s="434" t="s">
        <v>469</v>
      </c>
    </row>
    <row r="94" spans="3:8" s="432" customFormat="1" ht="15.75" thickBot="1" x14ac:dyDescent="0.3">
      <c r="C94" s="435" t="s">
        <v>435</v>
      </c>
      <c r="E94" s="434" t="s">
        <v>470</v>
      </c>
    </row>
    <row r="95" spans="3:8" s="432" customFormat="1" x14ac:dyDescent="0.25">
      <c r="C95" s="436"/>
      <c r="E95" s="434" t="s">
        <v>471</v>
      </c>
    </row>
    <row r="96" spans="3:8" x14ac:dyDescent="0.25">
      <c r="E96" s="678" t="s">
        <v>472</v>
      </c>
      <c r="F96" s="679" t="s">
        <v>356</v>
      </c>
      <c r="G96" s="680">
        <v>6</v>
      </c>
      <c r="H96" s="654" t="s">
        <v>353</v>
      </c>
    </row>
    <row r="97" spans="4:8" x14ac:dyDescent="0.25">
      <c r="E97" s="681" t="s">
        <v>473</v>
      </c>
      <c r="F97" s="682" t="s">
        <v>356</v>
      </c>
      <c r="G97" s="683">
        <v>6</v>
      </c>
      <c r="H97" s="659" t="s">
        <v>350</v>
      </c>
    </row>
    <row r="98" spans="4:8" x14ac:dyDescent="0.25">
      <c r="E98" s="678" t="s">
        <v>474</v>
      </c>
      <c r="F98" s="679" t="s">
        <v>356</v>
      </c>
      <c r="G98" s="680">
        <v>6</v>
      </c>
      <c r="H98" s="654" t="s">
        <v>386</v>
      </c>
    </row>
    <row r="99" spans="4:8" ht="30" x14ac:dyDescent="0.25">
      <c r="E99" s="678" t="s">
        <v>475</v>
      </c>
      <c r="F99" s="679" t="s">
        <v>356</v>
      </c>
      <c r="G99" s="680">
        <v>6</v>
      </c>
      <c r="H99" s="654" t="s">
        <v>476</v>
      </c>
    </row>
    <row r="100" spans="4:8" ht="30" x14ac:dyDescent="0.25">
      <c r="E100" s="678" t="s">
        <v>477</v>
      </c>
      <c r="F100" s="679" t="s">
        <v>356</v>
      </c>
      <c r="G100" s="680">
        <v>6</v>
      </c>
      <c r="H100" s="654" t="s">
        <v>326</v>
      </c>
    </row>
    <row r="101" spans="4:8" x14ac:dyDescent="0.25">
      <c r="E101" s="678" t="s">
        <v>478</v>
      </c>
      <c r="F101" s="679" t="s">
        <v>356</v>
      </c>
      <c r="G101" s="680">
        <v>6</v>
      </c>
      <c r="H101" s="654" t="s">
        <v>369</v>
      </c>
    </row>
    <row r="102" spans="4:8" x14ac:dyDescent="0.25">
      <c r="E102" s="678" t="s">
        <v>479</v>
      </c>
      <c r="F102" s="679" t="s">
        <v>356</v>
      </c>
      <c r="G102" s="680">
        <v>6</v>
      </c>
      <c r="H102" s="654" t="s">
        <v>390</v>
      </c>
    </row>
    <row r="103" spans="4:8" x14ac:dyDescent="0.25">
      <c r="E103" s="678" t="s">
        <v>480</v>
      </c>
      <c r="F103" s="679" t="s">
        <v>318</v>
      </c>
      <c r="G103" s="680">
        <v>6</v>
      </c>
      <c r="H103" s="654" t="s">
        <v>399</v>
      </c>
    </row>
    <row r="104" spans="4:8" x14ac:dyDescent="0.25">
      <c r="E104" s="678" t="s">
        <v>481</v>
      </c>
      <c r="F104" s="679" t="s">
        <v>356</v>
      </c>
      <c r="G104" s="680">
        <v>6</v>
      </c>
      <c r="H104" s="654" t="s">
        <v>402</v>
      </c>
    </row>
    <row r="105" spans="4:8" ht="15.75" thickBot="1" x14ac:dyDescent="0.3">
      <c r="D105" s="403" t="s">
        <v>482</v>
      </c>
      <c r="E105" s="678" t="s">
        <v>483</v>
      </c>
      <c r="F105" s="695" t="s">
        <v>356</v>
      </c>
      <c r="G105" s="680">
        <v>6</v>
      </c>
      <c r="H105" s="678" t="s">
        <v>484</v>
      </c>
    </row>
    <row r="106" spans="4:8" x14ac:dyDescent="0.25">
      <c r="D106" s="403" t="s">
        <v>482</v>
      </c>
      <c r="E106" s="678" t="s">
        <v>485</v>
      </c>
      <c r="F106" s="679" t="s">
        <v>318</v>
      </c>
      <c r="G106" s="680">
        <v>6</v>
      </c>
      <c r="H106" s="654" t="s">
        <v>9</v>
      </c>
    </row>
    <row r="107" spans="4:8" x14ac:dyDescent="0.25">
      <c r="E107" s="678" t="s">
        <v>292</v>
      </c>
      <c r="F107" s="697"/>
      <c r="G107" s="680">
        <v>6</v>
      </c>
      <c r="H107" s="698" t="s">
        <v>486</v>
      </c>
    </row>
    <row r="108" spans="4:8" x14ac:dyDescent="0.25">
      <c r="D108" s="403" t="s">
        <v>482</v>
      </c>
      <c r="E108" s="438" t="s">
        <v>319</v>
      </c>
      <c r="H108" s="437" t="s">
        <v>26</v>
      </c>
    </row>
  </sheetData>
  <mergeCells count="6">
    <mergeCell ref="B65:B74"/>
    <mergeCell ref="B1:H1"/>
    <mergeCell ref="B2:H2"/>
    <mergeCell ref="B5:B19"/>
    <mergeCell ref="B23:B39"/>
    <mergeCell ref="B42:B6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20"/>
  <sheetViews>
    <sheetView zoomScale="70" zoomScaleNormal="70" workbookViewId="0">
      <pane xSplit="2" ySplit="1" topLeftCell="W97" activePane="bottomRight" state="frozen"/>
      <selection pane="topRight" activeCell="C1" sqref="C1"/>
      <selection pane="bottomLeft" activeCell="A2" sqref="A2"/>
      <selection pane="bottomRight" activeCell="Y123" sqref="Y123"/>
    </sheetView>
  </sheetViews>
  <sheetFormatPr defaultColWidth="9.140625" defaultRowHeight="15.75" x14ac:dyDescent="0.25"/>
  <cols>
    <col min="1" max="1" width="5.85546875" style="293" bestFit="1" customWidth="1"/>
    <col min="2" max="2" width="8.7109375" style="293" bestFit="1" customWidth="1"/>
    <col min="3" max="7" width="30.5703125" style="293" customWidth="1"/>
    <col min="8" max="9" width="24.42578125" style="293" customWidth="1"/>
    <col min="10" max="10" width="24.42578125" style="294" customWidth="1"/>
    <col min="11" max="11" width="24.42578125" style="293" customWidth="1"/>
    <col min="12" max="12" width="30.140625" style="293" bestFit="1" customWidth="1"/>
    <col min="13" max="17" width="38.28515625" style="293" customWidth="1"/>
    <col min="18" max="20" width="31.28515625" style="293" customWidth="1"/>
    <col min="21" max="21" width="33.85546875" style="293" customWidth="1"/>
    <col min="22" max="22" width="52" style="293" customWidth="1"/>
    <col min="23" max="24" width="30.42578125" style="293" customWidth="1"/>
    <col min="25" max="25" width="42.42578125" style="303" bestFit="1" customWidth="1"/>
    <col min="26" max="26" width="27.28515625" style="293" bestFit="1" customWidth="1"/>
    <col min="27" max="27" width="19.140625" style="293" bestFit="1" customWidth="1"/>
    <col min="28" max="53" width="12" style="293" customWidth="1"/>
    <col min="54" max="54" width="9.140625" style="293"/>
    <col min="55" max="55" width="11.7109375" style="293" bestFit="1" customWidth="1"/>
    <col min="56" max="56" width="14.140625" style="293" customWidth="1"/>
    <col min="57" max="16384" width="9.140625" style="293"/>
  </cols>
  <sheetData>
    <row r="1" spans="1:56" ht="15.75" customHeight="1" thickBot="1" x14ac:dyDescent="0.3">
      <c r="A1" s="16"/>
      <c r="B1" s="17"/>
      <c r="C1" s="185" t="s">
        <v>29</v>
      </c>
      <c r="D1" s="25" t="s">
        <v>30</v>
      </c>
      <c r="E1" s="25" t="s">
        <v>31</v>
      </c>
      <c r="F1" s="168" t="s">
        <v>32</v>
      </c>
      <c r="G1" s="219" t="s">
        <v>91</v>
      </c>
      <c r="H1" s="18" t="s">
        <v>33</v>
      </c>
      <c r="I1" s="19" t="s">
        <v>34</v>
      </c>
      <c r="J1" s="19" t="s">
        <v>35</v>
      </c>
      <c r="K1" s="20" t="s">
        <v>48</v>
      </c>
      <c r="L1" s="21" t="s">
        <v>36</v>
      </c>
      <c r="M1" s="18" t="s">
        <v>37</v>
      </c>
      <c r="N1" s="19" t="s">
        <v>38</v>
      </c>
      <c r="O1" s="19" t="s">
        <v>39</v>
      </c>
      <c r="P1" s="19" t="s">
        <v>49</v>
      </c>
      <c r="Q1" s="21" t="s">
        <v>40</v>
      </c>
      <c r="R1" s="22" t="s">
        <v>41</v>
      </c>
      <c r="S1" s="19" t="s">
        <v>42</v>
      </c>
      <c r="T1" s="19" t="s">
        <v>58</v>
      </c>
      <c r="U1" s="20" t="s">
        <v>43</v>
      </c>
      <c r="V1" s="292" t="s">
        <v>53</v>
      </c>
      <c r="W1" s="219" t="s">
        <v>54</v>
      </c>
      <c r="X1" s="219" t="s">
        <v>102</v>
      </c>
      <c r="Y1" s="292" t="s">
        <v>44</v>
      </c>
      <c r="Z1" s="293" t="s">
        <v>92</v>
      </c>
      <c r="AA1" s="293" t="s">
        <v>99</v>
      </c>
      <c r="AB1" s="294">
        <v>1102</v>
      </c>
      <c r="AC1" s="294">
        <v>1103</v>
      </c>
      <c r="AD1" s="294">
        <v>1104</v>
      </c>
      <c r="AE1" s="294">
        <v>1105</v>
      </c>
      <c r="AF1" s="294">
        <v>1106</v>
      </c>
      <c r="AG1" s="294">
        <v>1107</v>
      </c>
      <c r="AH1" s="294">
        <v>1108</v>
      </c>
      <c r="AI1" s="294">
        <v>1109</v>
      </c>
      <c r="AJ1" s="295">
        <v>1201</v>
      </c>
      <c r="AK1" s="295">
        <v>1202</v>
      </c>
      <c r="AL1" s="295">
        <v>1205</v>
      </c>
      <c r="AM1" s="294">
        <v>1102</v>
      </c>
      <c r="AN1" s="294">
        <v>1103</v>
      </c>
      <c r="AO1" s="294">
        <v>1104</v>
      </c>
      <c r="AP1" s="294">
        <v>1105</v>
      </c>
      <c r="AQ1" s="294">
        <v>1106</v>
      </c>
      <c r="AR1" s="294">
        <v>1107</v>
      </c>
      <c r="AS1" s="294">
        <v>1108</v>
      </c>
      <c r="AT1" s="294">
        <v>1109</v>
      </c>
      <c r="AU1" s="295">
        <v>1201</v>
      </c>
      <c r="AV1" s="295">
        <v>1202</v>
      </c>
      <c r="AW1" s="295">
        <v>1205</v>
      </c>
      <c r="AX1" s="293" t="s">
        <v>100</v>
      </c>
      <c r="BC1" s="293" t="s">
        <v>94</v>
      </c>
      <c r="BD1" s="294" t="s">
        <v>95</v>
      </c>
    </row>
    <row r="2" spans="1:56" ht="15.75" customHeight="1" x14ac:dyDescent="0.25">
      <c r="A2" s="806" t="s">
        <v>0</v>
      </c>
      <c r="B2" s="155">
        <v>0.29166666666666669</v>
      </c>
      <c r="C2" s="980"/>
      <c r="D2" s="981"/>
      <c r="E2" s="981"/>
      <c r="F2" s="982"/>
      <c r="G2" s="220"/>
      <c r="H2" s="24"/>
      <c r="I2" s="70"/>
      <c r="J2" s="110"/>
      <c r="K2" s="26"/>
      <c r="L2" s="27"/>
      <c r="M2" s="185"/>
      <c r="N2" s="25"/>
      <c r="O2" s="25"/>
      <c r="P2" s="25"/>
      <c r="Q2" s="27"/>
      <c r="R2" s="194"/>
      <c r="S2" s="161"/>
      <c r="T2" s="70"/>
      <c r="U2" s="200"/>
      <c r="V2" s="296"/>
      <c r="W2" s="220"/>
      <c r="X2" s="296"/>
      <c r="Y2" s="297"/>
      <c r="Z2" s="294">
        <f>'PROGRAM-DERS'!W2</f>
        <v>6</v>
      </c>
      <c r="AA2" s="294">
        <f>21-COUNTBLANK(C2:W2)-COUNTIF(C2:W2,"İnternet")-COUNTIF(C2:W2,"Fizik I- Lab")</f>
        <v>0</v>
      </c>
      <c r="AB2" s="294" t="str">
        <f t="shared" ref="AB2:AL11" si="0">IF(COUNTIF($C2:$Y2,AB$1)&gt;1,"Uyarı","")</f>
        <v/>
      </c>
      <c r="AC2" s="294" t="str">
        <f t="shared" si="0"/>
        <v/>
      </c>
      <c r="AD2" s="294" t="str">
        <f t="shared" si="0"/>
        <v/>
      </c>
      <c r="AE2" s="294" t="str">
        <f t="shared" si="0"/>
        <v/>
      </c>
      <c r="AF2" s="294" t="str">
        <f t="shared" si="0"/>
        <v/>
      </c>
      <c r="AG2" s="294" t="str">
        <f t="shared" si="0"/>
        <v/>
      </c>
      <c r="AH2" s="294" t="str">
        <f t="shared" si="0"/>
        <v/>
      </c>
      <c r="AI2" s="294" t="str">
        <f t="shared" si="0"/>
        <v/>
      </c>
      <c r="AJ2" s="294" t="str">
        <f t="shared" si="0"/>
        <v/>
      </c>
      <c r="AK2" s="294" t="str">
        <f t="shared" si="0"/>
        <v/>
      </c>
      <c r="AL2" s="294" t="str">
        <f t="shared" si="0"/>
        <v/>
      </c>
      <c r="AM2" s="294" t="str">
        <f>IF(COUNTIF($C2:$Y2,AM$1)=0,"Boş","")</f>
        <v>Boş</v>
      </c>
      <c r="AN2" s="294" t="str">
        <f t="shared" ref="AN2:AW17" si="1">IF(COUNTIF($C2:$Y2,AN$1)=0,"Boş","")</f>
        <v>Boş</v>
      </c>
      <c r="AO2" s="294" t="str">
        <f t="shared" si="1"/>
        <v>Boş</v>
      </c>
      <c r="AP2" s="294" t="str">
        <f t="shared" si="1"/>
        <v>Boş</v>
      </c>
      <c r="AQ2" s="294" t="str">
        <f t="shared" si="1"/>
        <v>Boş</v>
      </c>
      <c r="AR2" s="294" t="str">
        <f t="shared" si="1"/>
        <v>Boş</v>
      </c>
      <c r="AS2" s="294" t="str">
        <f t="shared" si="1"/>
        <v>Boş</v>
      </c>
      <c r="AT2" s="294" t="str">
        <f t="shared" si="1"/>
        <v>Boş</v>
      </c>
      <c r="AU2" s="294" t="str">
        <f t="shared" si="1"/>
        <v>Boş</v>
      </c>
      <c r="AV2" s="294" t="str">
        <f t="shared" si="1"/>
        <v>Boş</v>
      </c>
      <c r="AW2" s="294" t="str">
        <f t="shared" si="1"/>
        <v>Boş</v>
      </c>
      <c r="AX2" s="294">
        <f>Z2-AA2</f>
        <v>6</v>
      </c>
      <c r="AY2" s="294"/>
      <c r="AZ2" s="294"/>
      <c r="BA2" s="294"/>
      <c r="BC2" s="294" t="s">
        <v>108</v>
      </c>
      <c r="BD2" s="294"/>
    </row>
    <row r="3" spans="1:56" ht="15.75" customHeight="1" x14ac:dyDescent="0.25">
      <c r="A3" s="807"/>
      <c r="B3" s="152">
        <v>0.33333333333333331</v>
      </c>
      <c r="C3" s="983"/>
      <c r="D3" s="805"/>
      <c r="E3" s="805"/>
      <c r="F3" s="984"/>
      <c r="G3" s="221"/>
      <c r="H3" s="31"/>
      <c r="I3" s="35"/>
      <c r="J3" s="34"/>
      <c r="K3" s="32"/>
      <c r="L3" s="33"/>
      <c r="M3" s="31"/>
      <c r="N3" s="35"/>
      <c r="O3" s="36"/>
      <c r="P3" s="36"/>
      <c r="Q3" s="143"/>
      <c r="R3" s="195"/>
      <c r="S3" s="38"/>
      <c r="T3" s="162"/>
      <c r="U3" s="39"/>
      <c r="V3" s="298"/>
      <c r="W3" s="222"/>
      <c r="X3" s="298"/>
      <c r="Y3" s="299"/>
      <c r="Z3" s="294">
        <f>'PROGRAM-DERS'!W4</f>
        <v>7</v>
      </c>
      <c r="AA3" s="294">
        <f t="shared" ref="AA3:AA66" si="2">21-COUNTBLANK(C3:W3)-COUNTIF(C3:W3,"İnternet")-COUNTIF(C3:W3,"Fizik I- Lab")</f>
        <v>0</v>
      </c>
      <c r="AB3" s="294" t="str">
        <f t="shared" si="0"/>
        <v/>
      </c>
      <c r="AC3" s="294" t="str">
        <f t="shared" si="0"/>
        <v/>
      </c>
      <c r="AD3" s="294" t="str">
        <f t="shared" si="0"/>
        <v/>
      </c>
      <c r="AE3" s="294" t="str">
        <f t="shared" si="0"/>
        <v/>
      </c>
      <c r="AF3" s="294" t="str">
        <f t="shared" si="0"/>
        <v/>
      </c>
      <c r="AG3" s="294" t="str">
        <f t="shared" si="0"/>
        <v/>
      </c>
      <c r="AH3" s="294" t="str">
        <f t="shared" si="0"/>
        <v/>
      </c>
      <c r="AI3" s="294" t="str">
        <f t="shared" si="0"/>
        <v/>
      </c>
      <c r="AJ3" s="294" t="str">
        <f t="shared" si="0"/>
        <v/>
      </c>
      <c r="AK3" s="294" t="str">
        <f t="shared" si="0"/>
        <v/>
      </c>
      <c r="AL3" s="294" t="str">
        <f t="shared" si="0"/>
        <v/>
      </c>
      <c r="AM3" s="294" t="str">
        <f t="shared" ref="AM3:AW34" si="3">IF(COUNTIF($C3:$Y3,AM$1)=0,"Boş","")</f>
        <v>Boş</v>
      </c>
      <c r="AN3" s="294" t="str">
        <f t="shared" si="1"/>
        <v>Boş</v>
      </c>
      <c r="AO3" s="294" t="str">
        <f t="shared" si="1"/>
        <v>Boş</v>
      </c>
      <c r="AP3" s="294" t="str">
        <f t="shared" si="1"/>
        <v>Boş</v>
      </c>
      <c r="AQ3" s="294" t="str">
        <f t="shared" si="1"/>
        <v>Boş</v>
      </c>
      <c r="AR3" s="294" t="str">
        <f t="shared" si="1"/>
        <v>Boş</v>
      </c>
      <c r="AS3" s="294" t="str">
        <f t="shared" si="1"/>
        <v>Boş</v>
      </c>
      <c r="AT3" s="294" t="str">
        <f t="shared" si="1"/>
        <v>Boş</v>
      </c>
      <c r="AU3" s="294" t="str">
        <f t="shared" si="1"/>
        <v>Boş</v>
      </c>
      <c r="AV3" s="294" t="str">
        <f t="shared" si="1"/>
        <v>Boş</v>
      </c>
      <c r="AW3" s="294" t="str">
        <f t="shared" si="1"/>
        <v>Boş</v>
      </c>
      <c r="AX3" s="294">
        <f t="shared" ref="AX3:AX66" si="4">Z3-AA3</f>
        <v>7</v>
      </c>
      <c r="BC3" s="294">
        <v>1102</v>
      </c>
      <c r="BD3" s="294">
        <v>110</v>
      </c>
    </row>
    <row r="4" spans="1:56" ht="15.75" customHeight="1" x14ac:dyDescent="0.25">
      <c r="A4" s="807"/>
      <c r="B4" s="102">
        <v>0.375</v>
      </c>
      <c r="C4" s="301" t="s">
        <v>97</v>
      </c>
      <c r="D4" s="301" t="s">
        <v>97</v>
      </c>
      <c r="E4" s="301" t="s">
        <v>97</v>
      </c>
      <c r="F4" s="301" t="s">
        <v>97</v>
      </c>
      <c r="G4" s="301" t="s">
        <v>97</v>
      </c>
      <c r="H4" s="301" t="s">
        <v>97</v>
      </c>
      <c r="I4" s="301" t="s">
        <v>97</v>
      </c>
      <c r="J4" s="301" t="s">
        <v>97</v>
      </c>
      <c r="K4" s="301" t="s">
        <v>97</v>
      </c>
      <c r="L4" s="301" t="s">
        <v>97</v>
      </c>
      <c r="M4" s="301" t="s">
        <v>97</v>
      </c>
      <c r="N4" s="301" t="s">
        <v>97</v>
      </c>
      <c r="O4" s="301" t="s">
        <v>97</v>
      </c>
      <c r="P4" s="301" t="s">
        <v>97</v>
      </c>
      <c r="Q4" s="301" t="s">
        <v>97</v>
      </c>
      <c r="R4" s="301" t="s">
        <v>97</v>
      </c>
      <c r="S4" s="301" t="s">
        <v>97</v>
      </c>
      <c r="T4" s="301" t="s">
        <v>97</v>
      </c>
      <c r="U4" s="301" t="s">
        <v>97</v>
      </c>
      <c r="V4" s="301" t="s">
        <v>97</v>
      </c>
      <c r="W4" s="301" t="s">
        <v>97</v>
      </c>
      <c r="X4" s="301" t="s">
        <v>97</v>
      </c>
      <c r="Y4" s="301" t="s">
        <v>97</v>
      </c>
      <c r="Z4" s="294">
        <f>'PROGRAM-DERS'!W5</f>
        <v>11</v>
      </c>
      <c r="AA4" s="294">
        <f t="shared" si="2"/>
        <v>0</v>
      </c>
      <c r="AB4" s="294" t="str">
        <f t="shared" si="0"/>
        <v/>
      </c>
      <c r="AC4" s="294" t="str">
        <f t="shared" si="0"/>
        <v/>
      </c>
      <c r="AD4" s="294" t="str">
        <f t="shared" si="0"/>
        <v/>
      </c>
      <c r="AE4" s="294" t="str">
        <f t="shared" si="0"/>
        <v/>
      </c>
      <c r="AF4" s="294" t="str">
        <f t="shared" si="0"/>
        <v/>
      </c>
      <c r="AG4" s="294" t="str">
        <f t="shared" si="0"/>
        <v/>
      </c>
      <c r="AH4" s="294" t="str">
        <f t="shared" si="0"/>
        <v/>
      </c>
      <c r="AI4" s="294" t="str">
        <f t="shared" si="0"/>
        <v/>
      </c>
      <c r="AJ4" s="294" t="str">
        <f t="shared" si="0"/>
        <v/>
      </c>
      <c r="AK4" s="294" t="str">
        <f t="shared" si="0"/>
        <v/>
      </c>
      <c r="AL4" s="294" t="str">
        <f t="shared" si="0"/>
        <v/>
      </c>
      <c r="AM4" s="294" t="str">
        <f t="shared" si="3"/>
        <v>Boş</v>
      </c>
      <c r="AN4" s="294" t="str">
        <f t="shared" si="1"/>
        <v>Boş</v>
      </c>
      <c r="AO4" s="294" t="str">
        <f t="shared" si="1"/>
        <v>Boş</v>
      </c>
      <c r="AP4" s="294" t="str">
        <f t="shared" si="1"/>
        <v>Boş</v>
      </c>
      <c r="AQ4" s="294" t="str">
        <f t="shared" si="1"/>
        <v>Boş</v>
      </c>
      <c r="AR4" s="294" t="str">
        <f t="shared" si="1"/>
        <v>Boş</v>
      </c>
      <c r="AS4" s="294" t="str">
        <f t="shared" si="1"/>
        <v>Boş</v>
      </c>
      <c r="AT4" s="294" t="str">
        <f t="shared" si="1"/>
        <v>Boş</v>
      </c>
      <c r="AU4" s="294" t="str">
        <f t="shared" si="1"/>
        <v>Boş</v>
      </c>
      <c r="AV4" s="294" t="str">
        <f t="shared" si="1"/>
        <v>Boş</v>
      </c>
      <c r="AW4" s="294" t="str">
        <f t="shared" si="1"/>
        <v>Boş</v>
      </c>
      <c r="AX4" s="294">
        <f t="shared" si="4"/>
        <v>11</v>
      </c>
      <c r="BC4" s="294">
        <v>1103</v>
      </c>
      <c r="BD4" s="294">
        <v>66</v>
      </c>
    </row>
    <row r="5" spans="1:56" ht="15.75" customHeight="1" x14ac:dyDescent="0.25">
      <c r="A5" s="807"/>
      <c r="B5" s="102">
        <v>0.41666666666666702</v>
      </c>
      <c r="C5" s="301" t="s">
        <v>97</v>
      </c>
      <c r="D5" s="301" t="s">
        <v>97</v>
      </c>
      <c r="E5" s="301" t="s">
        <v>97</v>
      </c>
      <c r="F5" s="301" t="s">
        <v>97</v>
      </c>
      <c r="G5" s="301" t="s">
        <v>97</v>
      </c>
      <c r="H5" s="301" t="s">
        <v>97</v>
      </c>
      <c r="I5" s="301" t="s">
        <v>97</v>
      </c>
      <c r="J5" s="301" t="s">
        <v>97</v>
      </c>
      <c r="K5" s="301" t="s">
        <v>97</v>
      </c>
      <c r="L5" s="301" t="s">
        <v>97</v>
      </c>
      <c r="M5" s="301" t="s">
        <v>97</v>
      </c>
      <c r="N5" s="301" t="s">
        <v>97</v>
      </c>
      <c r="O5" s="301" t="s">
        <v>97</v>
      </c>
      <c r="P5" s="301" t="s">
        <v>97</v>
      </c>
      <c r="Q5" s="301" t="s">
        <v>97</v>
      </c>
      <c r="R5" s="301" t="s">
        <v>97</v>
      </c>
      <c r="S5" s="301" t="s">
        <v>97</v>
      </c>
      <c r="T5" s="301" t="s">
        <v>97</v>
      </c>
      <c r="U5" s="301" t="s">
        <v>97</v>
      </c>
      <c r="V5" s="301" t="s">
        <v>97</v>
      </c>
      <c r="W5" s="301" t="s">
        <v>97</v>
      </c>
      <c r="X5" s="301" t="s">
        <v>97</v>
      </c>
      <c r="Y5" s="301" t="s">
        <v>97</v>
      </c>
      <c r="Z5" s="294">
        <f>'PROGRAM-DERS'!W6</f>
        <v>13</v>
      </c>
      <c r="AA5" s="294">
        <f t="shared" si="2"/>
        <v>0</v>
      </c>
      <c r="AB5" s="294" t="str">
        <f t="shared" si="0"/>
        <v/>
      </c>
      <c r="AC5" s="294" t="str">
        <f t="shared" si="0"/>
        <v/>
      </c>
      <c r="AD5" s="294" t="str">
        <f t="shared" si="0"/>
        <v/>
      </c>
      <c r="AE5" s="294" t="str">
        <f t="shared" si="0"/>
        <v/>
      </c>
      <c r="AF5" s="294" t="str">
        <f t="shared" si="0"/>
        <v/>
      </c>
      <c r="AG5" s="294" t="str">
        <f t="shared" si="0"/>
        <v/>
      </c>
      <c r="AH5" s="294" t="str">
        <f t="shared" si="0"/>
        <v/>
      </c>
      <c r="AI5" s="294" t="str">
        <f t="shared" si="0"/>
        <v/>
      </c>
      <c r="AJ5" s="294" t="str">
        <f t="shared" si="0"/>
        <v/>
      </c>
      <c r="AK5" s="294" t="str">
        <f t="shared" si="0"/>
        <v/>
      </c>
      <c r="AL5" s="294" t="str">
        <f t="shared" si="0"/>
        <v/>
      </c>
      <c r="AM5" s="294" t="str">
        <f t="shared" si="3"/>
        <v>Boş</v>
      </c>
      <c r="AN5" s="294" t="str">
        <f t="shared" si="1"/>
        <v>Boş</v>
      </c>
      <c r="AO5" s="294" t="str">
        <f t="shared" si="1"/>
        <v>Boş</v>
      </c>
      <c r="AP5" s="294" t="str">
        <f t="shared" si="1"/>
        <v>Boş</v>
      </c>
      <c r="AQ5" s="294" t="str">
        <f t="shared" si="1"/>
        <v>Boş</v>
      </c>
      <c r="AR5" s="294" t="str">
        <f t="shared" si="1"/>
        <v>Boş</v>
      </c>
      <c r="AS5" s="294" t="str">
        <f t="shared" si="1"/>
        <v>Boş</v>
      </c>
      <c r="AT5" s="294" t="str">
        <f t="shared" si="1"/>
        <v>Boş</v>
      </c>
      <c r="AU5" s="294" t="str">
        <f t="shared" si="1"/>
        <v>Boş</v>
      </c>
      <c r="AV5" s="294" t="str">
        <f t="shared" si="1"/>
        <v>Boş</v>
      </c>
      <c r="AW5" s="294" t="str">
        <f t="shared" si="1"/>
        <v>Boş</v>
      </c>
      <c r="AX5" s="294">
        <f t="shared" si="4"/>
        <v>13</v>
      </c>
      <c r="BC5" s="294">
        <v>1104</v>
      </c>
      <c r="BD5" s="294">
        <v>66</v>
      </c>
    </row>
    <row r="6" spans="1:56" ht="15.75" customHeight="1" x14ac:dyDescent="0.25">
      <c r="A6" s="807"/>
      <c r="B6" s="102">
        <v>0.45833333333333298</v>
      </c>
      <c r="C6" s="301" t="s">
        <v>97</v>
      </c>
      <c r="D6" s="301" t="s">
        <v>97</v>
      </c>
      <c r="E6" s="301" t="s">
        <v>97</v>
      </c>
      <c r="F6" s="301" t="s">
        <v>97</v>
      </c>
      <c r="G6" s="301" t="s">
        <v>97</v>
      </c>
      <c r="H6" s="301" t="s">
        <v>97</v>
      </c>
      <c r="I6" s="301" t="s">
        <v>97</v>
      </c>
      <c r="J6" s="301" t="s">
        <v>97</v>
      </c>
      <c r="K6" s="301" t="s">
        <v>97</v>
      </c>
      <c r="L6" s="301" t="s">
        <v>97</v>
      </c>
      <c r="M6" s="301" t="s">
        <v>97</v>
      </c>
      <c r="N6" s="301" t="s">
        <v>97</v>
      </c>
      <c r="O6" s="301" t="s">
        <v>97</v>
      </c>
      <c r="P6" s="301" t="s">
        <v>97</v>
      </c>
      <c r="Q6" s="301" t="s">
        <v>97</v>
      </c>
      <c r="R6" s="301" t="s">
        <v>97</v>
      </c>
      <c r="S6" s="301" t="s">
        <v>97</v>
      </c>
      <c r="T6" s="301" t="s">
        <v>97</v>
      </c>
      <c r="U6" s="301" t="s">
        <v>97</v>
      </c>
      <c r="V6" s="301" t="s">
        <v>97</v>
      </c>
      <c r="W6" s="301" t="s">
        <v>97</v>
      </c>
      <c r="X6" s="301" t="s">
        <v>97</v>
      </c>
      <c r="Y6" s="301" t="s">
        <v>97</v>
      </c>
      <c r="Z6" s="294">
        <f>'PROGRAM-DERS'!W7</f>
        <v>12</v>
      </c>
      <c r="AA6" s="294">
        <f t="shared" si="2"/>
        <v>0</v>
      </c>
      <c r="AB6" s="294" t="str">
        <f t="shared" si="0"/>
        <v/>
      </c>
      <c r="AC6" s="294" t="str">
        <f t="shared" si="0"/>
        <v/>
      </c>
      <c r="AD6" s="294" t="str">
        <f t="shared" si="0"/>
        <v/>
      </c>
      <c r="AE6" s="294" t="str">
        <f t="shared" si="0"/>
        <v/>
      </c>
      <c r="AF6" s="294" t="str">
        <f t="shared" si="0"/>
        <v/>
      </c>
      <c r="AG6" s="294" t="str">
        <f t="shared" si="0"/>
        <v/>
      </c>
      <c r="AH6" s="294" t="str">
        <f t="shared" si="0"/>
        <v/>
      </c>
      <c r="AI6" s="294" t="str">
        <f t="shared" si="0"/>
        <v/>
      </c>
      <c r="AJ6" s="294" t="str">
        <f t="shared" si="0"/>
        <v/>
      </c>
      <c r="AK6" s="294" t="str">
        <f t="shared" si="0"/>
        <v/>
      </c>
      <c r="AL6" s="294" t="str">
        <f t="shared" si="0"/>
        <v/>
      </c>
      <c r="AM6" s="294" t="str">
        <f t="shared" si="3"/>
        <v>Boş</v>
      </c>
      <c r="AN6" s="294" t="str">
        <f t="shared" si="1"/>
        <v>Boş</v>
      </c>
      <c r="AO6" s="294" t="str">
        <f t="shared" si="1"/>
        <v>Boş</v>
      </c>
      <c r="AP6" s="294" t="str">
        <f t="shared" si="1"/>
        <v>Boş</v>
      </c>
      <c r="AQ6" s="294" t="str">
        <f t="shared" si="1"/>
        <v>Boş</v>
      </c>
      <c r="AR6" s="294" t="str">
        <f t="shared" si="1"/>
        <v>Boş</v>
      </c>
      <c r="AS6" s="294" t="str">
        <f t="shared" si="1"/>
        <v>Boş</v>
      </c>
      <c r="AT6" s="294" t="str">
        <f t="shared" si="1"/>
        <v>Boş</v>
      </c>
      <c r="AU6" s="294" t="str">
        <f t="shared" si="1"/>
        <v>Boş</v>
      </c>
      <c r="AV6" s="294" t="str">
        <f t="shared" si="1"/>
        <v>Boş</v>
      </c>
      <c r="AW6" s="294" t="str">
        <f t="shared" si="1"/>
        <v>Boş</v>
      </c>
      <c r="AX6" s="294">
        <f t="shared" si="4"/>
        <v>12</v>
      </c>
      <c r="BC6" s="294">
        <v>1105</v>
      </c>
      <c r="BD6" s="294">
        <v>66</v>
      </c>
    </row>
    <row r="7" spans="1:56" ht="15.75" customHeight="1" x14ac:dyDescent="0.25">
      <c r="A7" s="807"/>
      <c r="B7" s="102">
        <v>0.5</v>
      </c>
      <c r="C7" s="301" t="s">
        <v>97</v>
      </c>
      <c r="D7" s="301" t="s">
        <v>97</v>
      </c>
      <c r="E7" s="301" t="s">
        <v>97</v>
      </c>
      <c r="F7" s="301" t="s">
        <v>97</v>
      </c>
      <c r="G7" s="301" t="s">
        <v>97</v>
      </c>
      <c r="H7" s="301" t="s">
        <v>97</v>
      </c>
      <c r="I7" s="301" t="s">
        <v>97</v>
      </c>
      <c r="J7" s="301" t="s">
        <v>97</v>
      </c>
      <c r="K7" s="301" t="s">
        <v>97</v>
      </c>
      <c r="L7" s="301" t="s">
        <v>97</v>
      </c>
      <c r="M7" s="301" t="s">
        <v>97</v>
      </c>
      <c r="N7" s="301" t="s">
        <v>97</v>
      </c>
      <c r="O7" s="301" t="s">
        <v>97</v>
      </c>
      <c r="P7" s="301" t="s">
        <v>97</v>
      </c>
      <c r="Q7" s="301" t="s">
        <v>97</v>
      </c>
      <c r="R7" s="301" t="s">
        <v>97</v>
      </c>
      <c r="S7" s="301" t="s">
        <v>97</v>
      </c>
      <c r="T7" s="301" t="s">
        <v>97</v>
      </c>
      <c r="U7" s="301" t="s">
        <v>97</v>
      </c>
      <c r="V7" s="301" t="s">
        <v>97</v>
      </c>
      <c r="W7" s="301" t="s">
        <v>97</v>
      </c>
      <c r="X7" s="301" t="s">
        <v>97</v>
      </c>
      <c r="Y7" s="301" t="s">
        <v>97</v>
      </c>
      <c r="Z7" s="294">
        <f>'PROGRAM-DERS'!W8</f>
        <v>14</v>
      </c>
      <c r="AA7" s="294">
        <f t="shared" si="2"/>
        <v>0</v>
      </c>
      <c r="AB7" s="294" t="str">
        <f t="shared" si="0"/>
        <v/>
      </c>
      <c r="AC7" s="294" t="str">
        <f t="shared" si="0"/>
        <v/>
      </c>
      <c r="AD7" s="294" t="str">
        <f t="shared" si="0"/>
        <v/>
      </c>
      <c r="AE7" s="294" t="str">
        <f t="shared" si="0"/>
        <v/>
      </c>
      <c r="AF7" s="294" t="str">
        <f t="shared" si="0"/>
        <v/>
      </c>
      <c r="AG7" s="294" t="str">
        <f t="shared" si="0"/>
        <v/>
      </c>
      <c r="AH7" s="294" t="str">
        <f t="shared" si="0"/>
        <v/>
      </c>
      <c r="AI7" s="294" t="str">
        <f t="shared" si="0"/>
        <v/>
      </c>
      <c r="AJ7" s="294" t="str">
        <f t="shared" si="0"/>
        <v/>
      </c>
      <c r="AK7" s="294" t="str">
        <f t="shared" si="0"/>
        <v/>
      </c>
      <c r="AL7" s="294" t="str">
        <f t="shared" si="0"/>
        <v/>
      </c>
      <c r="AM7" s="294" t="str">
        <f t="shared" si="3"/>
        <v>Boş</v>
      </c>
      <c r="AN7" s="294" t="str">
        <f t="shared" si="1"/>
        <v>Boş</v>
      </c>
      <c r="AO7" s="294" t="str">
        <f t="shared" si="1"/>
        <v>Boş</v>
      </c>
      <c r="AP7" s="294" t="str">
        <f t="shared" si="1"/>
        <v>Boş</v>
      </c>
      <c r="AQ7" s="294" t="str">
        <f t="shared" si="1"/>
        <v>Boş</v>
      </c>
      <c r="AR7" s="294" t="str">
        <f t="shared" si="1"/>
        <v>Boş</v>
      </c>
      <c r="AS7" s="294" t="str">
        <f t="shared" si="1"/>
        <v>Boş</v>
      </c>
      <c r="AT7" s="294" t="str">
        <f t="shared" si="1"/>
        <v>Boş</v>
      </c>
      <c r="AU7" s="294" t="str">
        <f t="shared" si="1"/>
        <v>Boş</v>
      </c>
      <c r="AV7" s="294" t="str">
        <f t="shared" si="1"/>
        <v>Boş</v>
      </c>
      <c r="AW7" s="294" t="str">
        <f t="shared" si="1"/>
        <v>Boş</v>
      </c>
      <c r="AX7" s="294">
        <f t="shared" si="4"/>
        <v>14</v>
      </c>
      <c r="BC7" s="294">
        <v>1106</v>
      </c>
      <c r="BD7" s="294">
        <v>66</v>
      </c>
    </row>
    <row r="8" spans="1:56" ht="15.75" customHeight="1" x14ac:dyDescent="0.25">
      <c r="A8" s="807"/>
      <c r="B8" s="102">
        <v>0.54166666666666596</v>
      </c>
      <c r="C8" s="301" t="s">
        <v>97</v>
      </c>
      <c r="D8" s="301" t="s">
        <v>97</v>
      </c>
      <c r="E8" s="301" t="s">
        <v>97</v>
      </c>
      <c r="F8" s="301" t="s">
        <v>97</v>
      </c>
      <c r="G8" s="301" t="s">
        <v>97</v>
      </c>
      <c r="H8" s="301" t="s">
        <v>97</v>
      </c>
      <c r="I8" s="301" t="s">
        <v>97</v>
      </c>
      <c r="J8" s="301" t="s">
        <v>97</v>
      </c>
      <c r="K8" s="301" t="s">
        <v>97</v>
      </c>
      <c r="L8" s="301" t="s">
        <v>97</v>
      </c>
      <c r="M8" s="301" t="s">
        <v>97</v>
      </c>
      <c r="N8" s="301" t="s">
        <v>97</v>
      </c>
      <c r="O8" s="301" t="s">
        <v>97</v>
      </c>
      <c r="P8" s="301" t="s">
        <v>97</v>
      </c>
      <c r="Q8" s="301" t="s">
        <v>97</v>
      </c>
      <c r="R8" s="301" t="s">
        <v>97</v>
      </c>
      <c r="S8" s="301" t="s">
        <v>97</v>
      </c>
      <c r="T8" s="301" t="s">
        <v>97</v>
      </c>
      <c r="U8" s="301" t="s">
        <v>97</v>
      </c>
      <c r="V8" s="301" t="s">
        <v>97</v>
      </c>
      <c r="W8" s="301" t="s">
        <v>97</v>
      </c>
      <c r="X8" s="301" t="s">
        <v>97</v>
      </c>
      <c r="Y8" s="301" t="s">
        <v>97</v>
      </c>
      <c r="Z8" s="294">
        <f>'PROGRAM-DERS'!W9</f>
        <v>14</v>
      </c>
      <c r="AA8" s="294">
        <f t="shared" si="2"/>
        <v>0</v>
      </c>
      <c r="AB8" s="294" t="str">
        <f t="shared" si="0"/>
        <v/>
      </c>
      <c r="AC8" s="294" t="str">
        <f t="shared" si="0"/>
        <v/>
      </c>
      <c r="AD8" s="294" t="str">
        <f t="shared" si="0"/>
        <v/>
      </c>
      <c r="AE8" s="294" t="str">
        <f t="shared" si="0"/>
        <v/>
      </c>
      <c r="AF8" s="294" t="str">
        <f t="shared" si="0"/>
        <v/>
      </c>
      <c r="AG8" s="294" t="str">
        <f t="shared" si="0"/>
        <v/>
      </c>
      <c r="AH8" s="294" t="str">
        <f t="shared" si="0"/>
        <v/>
      </c>
      <c r="AI8" s="294" t="str">
        <f t="shared" si="0"/>
        <v/>
      </c>
      <c r="AJ8" s="294" t="str">
        <f t="shared" si="0"/>
        <v/>
      </c>
      <c r="AK8" s="294" t="str">
        <f t="shared" si="0"/>
        <v/>
      </c>
      <c r="AL8" s="294" t="str">
        <f t="shared" si="0"/>
        <v/>
      </c>
      <c r="AM8" s="294" t="str">
        <f t="shared" si="3"/>
        <v>Boş</v>
      </c>
      <c r="AN8" s="294" t="str">
        <f t="shared" si="1"/>
        <v>Boş</v>
      </c>
      <c r="AO8" s="294" t="str">
        <f t="shared" si="1"/>
        <v>Boş</v>
      </c>
      <c r="AP8" s="294" t="str">
        <f t="shared" si="1"/>
        <v>Boş</v>
      </c>
      <c r="AQ8" s="294" t="str">
        <f t="shared" si="1"/>
        <v>Boş</v>
      </c>
      <c r="AR8" s="294" t="str">
        <f t="shared" si="1"/>
        <v>Boş</v>
      </c>
      <c r="AS8" s="294" t="str">
        <f t="shared" si="1"/>
        <v>Boş</v>
      </c>
      <c r="AT8" s="294" t="str">
        <f t="shared" si="1"/>
        <v>Boş</v>
      </c>
      <c r="AU8" s="294" t="str">
        <f t="shared" si="1"/>
        <v>Boş</v>
      </c>
      <c r="AV8" s="294" t="str">
        <f t="shared" si="1"/>
        <v>Boş</v>
      </c>
      <c r="AW8" s="294" t="str">
        <f t="shared" si="1"/>
        <v>Boş</v>
      </c>
      <c r="AX8" s="294">
        <f t="shared" si="4"/>
        <v>14</v>
      </c>
      <c r="BC8" s="294">
        <v>1107</v>
      </c>
      <c r="BD8" s="294">
        <v>66</v>
      </c>
    </row>
    <row r="9" spans="1:56" ht="15.75" customHeight="1" x14ac:dyDescent="0.25">
      <c r="A9" s="807"/>
      <c r="B9" s="102">
        <v>0.58333333333333304</v>
      </c>
      <c r="C9" s="301" t="s">
        <v>97</v>
      </c>
      <c r="D9" s="301" t="s">
        <v>97</v>
      </c>
      <c r="E9" s="301" t="s">
        <v>97</v>
      </c>
      <c r="F9" s="301" t="s">
        <v>97</v>
      </c>
      <c r="G9" s="301" t="s">
        <v>97</v>
      </c>
      <c r="H9" s="301" t="s">
        <v>97</v>
      </c>
      <c r="I9" s="301" t="s">
        <v>97</v>
      </c>
      <c r="J9" s="301" t="s">
        <v>97</v>
      </c>
      <c r="K9" s="301" t="s">
        <v>97</v>
      </c>
      <c r="L9" s="301" t="s">
        <v>97</v>
      </c>
      <c r="M9" s="301" t="s">
        <v>97</v>
      </c>
      <c r="N9" s="301" t="s">
        <v>97</v>
      </c>
      <c r="O9" s="301" t="s">
        <v>97</v>
      </c>
      <c r="P9" s="301" t="s">
        <v>97</v>
      </c>
      <c r="Q9" s="301" t="s">
        <v>97</v>
      </c>
      <c r="R9" s="301" t="s">
        <v>97</v>
      </c>
      <c r="S9" s="301" t="s">
        <v>97</v>
      </c>
      <c r="T9" s="301" t="s">
        <v>97</v>
      </c>
      <c r="U9" s="301" t="s">
        <v>97</v>
      </c>
      <c r="V9" s="301" t="s">
        <v>97</v>
      </c>
      <c r="W9" s="301" t="s">
        <v>97</v>
      </c>
      <c r="X9" s="301" t="s">
        <v>97</v>
      </c>
      <c r="Y9" s="301" t="s">
        <v>97</v>
      </c>
      <c r="Z9" s="294">
        <f>'PROGRAM-DERS'!W10</f>
        <v>13</v>
      </c>
      <c r="AA9" s="294">
        <f t="shared" si="2"/>
        <v>0</v>
      </c>
      <c r="AB9" s="294" t="str">
        <f t="shared" si="0"/>
        <v/>
      </c>
      <c r="AC9" s="294" t="str">
        <f t="shared" si="0"/>
        <v/>
      </c>
      <c r="AD9" s="294" t="str">
        <f t="shared" si="0"/>
        <v/>
      </c>
      <c r="AE9" s="294" t="str">
        <f t="shared" si="0"/>
        <v/>
      </c>
      <c r="AF9" s="294" t="str">
        <f t="shared" si="0"/>
        <v/>
      </c>
      <c r="AG9" s="294" t="str">
        <f t="shared" si="0"/>
        <v/>
      </c>
      <c r="AH9" s="294" t="str">
        <f t="shared" si="0"/>
        <v/>
      </c>
      <c r="AI9" s="294" t="str">
        <f t="shared" si="0"/>
        <v/>
      </c>
      <c r="AJ9" s="294" t="str">
        <f t="shared" si="0"/>
        <v/>
      </c>
      <c r="AK9" s="294" t="str">
        <f t="shared" si="0"/>
        <v/>
      </c>
      <c r="AL9" s="294" t="str">
        <f t="shared" si="0"/>
        <v/>
      </c>
      <c r="AM9" s="294" t="str">
        <f t="shared" si="3"/>
        <v>Boş</v>
      </c>
      <c r="AN9" s="294" t="str">
        <f t="shared" si="1"/>
        <v>Boş</v>
      </c>
      <c r="AO9" s="294" t="str">
        <f t="shared" si="1"/>
        <v>Boş</v>
      </c>
      <c r="AP9" s="294" t="str">
        <f t="shared" si="1"/>
        <v>Boş</v>
      </c>
      <c r="AQ9" s="294" t="str">
        <f t="shared" si="1"/>
        <v>Boş</v>
      </c>
      <c r="AR9" s="294" t="str">
        <f t="shared" si="1"/>
        <v>Boş</v>
      </c>
      <c r="AS9" s="294" t="str">
        <f t="shared" si="1"/>
        <v>Boş</v>
      </c>
      <c r="AT9" s="294" t="str">
        <f t="shared" si="1"/>
        <v>Boş</v>
      </c>
      <c r="AU9" s="294" t="str">
        <f t="shared" si="1"/>
        <v>Boş</v>
      </c>
      <c r="AV9" s="294" t="str">
        <f t="shared" si="1"/>
        <v>Boş</v>
      </c>
      <c r="AW9" s="294" t="str">
        <f t="shared" si="1"/>
        <v>Boş</v>
      </c>
      <c r="AX9" s="294">
        <f t="shared" si="4"/>
        <v>13</v>
      </c>
      <c r="BC9" s="294">
        <v>1108</v>
      </c>
      <c r="BD9" s="294">
        <v>66</v>
      </c>
    </row>
    <row r="10" spans="1:56" s="300" customFormat="1" ht="15.75" customHeight="1" x14ac:dyDescent="0.25">
      <c r="A10" s="807"/>
      <c r="B10" s="164">
        <v>0.625</v>
      </c>
      <c r="C10" s="301" t="s">
        <v>97</v>
      </c>
      <c r="D10" s="301" t="s">
        <v>97</v>
      </c>
      <c r="E10" s="301" t="s">
        <v>97</v>
      </c>
      <c r="F10" s="301" t="s">
        <v>97</v>
      </c>
      <c r="G10" s="301" t="s">
        <v>97</v>
      </c>
      <c r="H10" s="301" t="s">
        <v>97</v>
      </c>
      <c r="I10" s="301" t="s">
        <v>97</v>
      </c>
      <c r="J10" s="301" t="s">
        <v>97</v>
      </c>
      <c r="K10" s="301" t="s">
        <v>97</v>
      </c>
      <c r="L10" s="301" t="s">
        <v>97</v>
      </c>
      <c r="M10" s="301" t="s">
        <v>97</v>
      </c>
      <c r="N10" s="301" t="s">
        <v>97</v>
      </c>
      <c r="O10" s="301" t="s">
        <v>97</v>
      </c>
      <c r="P10" s="301" t="s">
        <v>97</v>
      </c>
      <c r="Q10" s="301" t="s">
        <v>97</v>
      </c>
      <c r="R10" s="301" t="s">
        <v>97</v>
      </c>
      <c r="S10" s="301" t="s">
        <v>97</v>
      </c>
      <c r="T10" s="301" t="s">
        <v>97</v>
      </c>
      <c r="U10" s="301" t="s">
        <v>97</v>
      </c>
      <c r="V10" s="301" t="s">
        <v>97</v>
      </c>
      <c r="W10" s="301" t="s">
        <v>97</v>
      </c>
      <c r="X10" s="301" t="s">
        <v>97</v>
      </c>
      <c r="Y10" s="301" t="s">
        <v>97</v>
      </c>
      <c r="Z10" s="294">
        <f>'PROGRAM-DERS'!W11</f>
        <v>12</v>
      </c>
      <c r="AA10" s="294">
        <f t="shared" si="2"/>
        <v>0</v>
      </c>
      <c r="AB10" s="294" t="str">
        <f t="shared" si="0"/>
        <v/>
      </c>
      <c r="AC10" s="294" t="str">
        <f t="shared" si="0"/>
        <v/>
      </c>
      <c r="AD10" s="294" t="str">
        <f t="shared" si="0"/>
        <v/>
      </c>
      <c r="AE10" s="294" t="str">
        <f t="shared" si="0"/>
        <v/>
      </c>
      <c r="AF10" s="294" t="str">
        <f t="shared" si="0"/>
        <v/>
      </c>
      <c r="AG10" s="294" t="str">
        <f t="shared" si="0"/>
        <v/>
      </c>
      <c r="AH10" s="294" t="str">
        <f t="shared" si="0"/>
        <v/>
      </c>
      <c r="AI10" s="294" t="str">
        <f t="shared" si="0"/>
        <v/>
      </c>
      <c r="AJ10" s="294" t="str">
        <f t="shared" si="0"/>
        <v/>
      </c>
      <c r="AK10" s="294" t="str">
        <f t="shared" si="0"/>
        <v/>
      </c>
      <c r="AL10" s="294" t="str">
        <f t="shared" si="0"/>
        <v/>
      </c>
      <c r="AM10" s="294" t="str">
        <f t="shared" si="3"/>
        <v>Boş</v>
      </c>
      <c r="AN10" s="294" t="str">
        <f t="shared" si="1"/>
        <v>Boş</v>
      </c>
      <c r="AO10" s="294" t="str">
        <f t="shared" si="1"/>
        <v>Boş</v>
      </c>
      <c r="AP10" s="294" t="str">
        <f t="shared" si="1"/>
        <v>Boş</v>
      </c>
      <c r="AQ10" s="294" t="str">
        <f t="shared" si="1"/>
        <v>Boş</v>
      </c>
      <c r="AR10" s="294" t="str">
        <f t="shared" si="1"/>
        <v>Boş</v>
      </c>
      <c r="AS10" s="294" t="str">
        <f t="shared" si="1"/>
        <v>Boş</v>
      </c>
      <c r="AT10" s="294" t="str">
        <f t="shared" si="1"/>
        <v>Boş</v>
      </c>
      <c r="AU10" s="294" t="str">
        <f t="shared" si="1"/>
        <v>Boş</v>
      </c>
      <c r="AV10" s="294" t="str">
        <f t="shared" si="1"/>
        <v>Boş</v>
      </c>
      <c r="AW10" s="294" t="str">
        <f t="shared" si="1"/>
        <v>Boş</v>
      </c>
      <c r="AX10" s="294">
        <f t="shared" si="4"/>
        <v>12</v>
      </c>
      <c r="AY10" s="293"/>
      <c r="AZ10" s="293"/>
      <c r="BA10" s="293"/>
      <c r="BC10" s="294">
        <v>1109</v>
      </c>
      <c r="BD10" s="295">
        <v>78</v>
      </c>
    </row>
    <row r="11" spans="1:56" s="300" customFormat="1" ht="15.75" customHeight="1" x14ac:dyDescent="0.25">
      <c r="A11" s="807"/>
      <c r="B11" s="164">
        <v>0.66666666666666596</v>
      </c>
      <c r="C11" s="301" t="s">
        <v>97</v>
      </c>
      <c r="D11" s="301" t="s">
        <v>97</v>
      </c>
      <c r="E11" s="301" t="s">
        <v>97</v>
      </c>
      <c r="F11" s="301" t="s">
        <v>97</v>
      </c>
      <c r="G11" s="301" t="s">
        <v>97</v>
      </c>
      <c r="H11" s="301" t="s">
        <v>97</v>
      </c>
      <c r="I11" s="301" t="s">
        <v>97</v>
      </c>
      <c r="J11" s="301" t="s">
        <v>97</v>
      </c>
      <c r="K11" s="301" t="s">
        <v>97</v>
      </c>
      <c r="L11" s="301" t="s">
        <v>97</v>
      </c>
      <c r="M11" s="301" t="s">
        <v>97</v>
      </c>
      <c r="N11" s="301" t="s">
        <v>97</v>
      </c>
      <c r="O11" s="301" t="s">
        <v>97</v>
      </c>
      <c r="P11" s="301" t="s">
        <v>97</v>
      </c>
      <c r="Q11" s="301" t="s">
        <v>97</v>
      </c>
      <c r="R11" s="301" t="s">
        <v>97</v>
      </c>
      <c r="S11" s="301" t="s">
        <v>97</v>
      </c>
      <c r="T11" s="301" t="s">
        <v>97</v>
      </c>
      <c r="U11" s="301" t="s">
        <v>97</v>
      </c>
      <c r="V11" s="301" t="s">
        <v>97</v>
      </c>
      <c r="W11" s="301" t="s">
        <v>97</v>
      </c>
      <c r="X11" s="301" t="s">
        <v>97</v>
      </c>
      <c r="Y11" s="301" t="s">
        <v>97</v>
      </c>
      <c r="Z11" s="294">
        <f>'PROGRAM-DERS'!W12</f>
        <v>14</v>
      </c>
      <c r="AA11" s="294">
        <f t="shared" si="2"/>
        <v>0</v>
      </c>
      <c r="AB11" s="294" t="str">
        <f t="shared" si="0"/>
        <v/>
      </c>
      <c r="AC11" s="294" t="str">
        <f t="shared" si="0"/>
        <v/>
      </c>
      <c r="AD11" s="294" t="str">
        <f t="shared" si="0"/>
        <v/>
      </c>
      <c r="AE11" s="294" t="str">
        <f t="shared" si="0"/>
        <v/>
      </c>
      <c r="AF11" s="294" t="str">
        <f t="shared" si="0"/>
        <v/>
      </c>
      <c r="AG11" s="294" t="str">
        <f t="shared" si="0"/>
        <v/>
      </c>
      <c r="AH11" s="294" t="str">
        <f t="shared" si="0"/>
        <v/>
      </c>
      <c r="AI11" s="294" t="str">
        <f t="shared" si="0"/>
        <v/>
      </c>
      <c r="AJ11" s="294" t="str">
        <f t="shared" si="0"/>
        <v/>
      </c>
      <c r="AK11" s="294" t="str">
        <f t="shared" si="0"/>
        <v/>
      </c>
      <c r="AL11" s="294" t="str">
        <f t="shared" si="0"/>
        <v/>
      </c>
      <c r="AM11" s="294" t="str">
        <f t="shared" si="3"/>
        <v>Boş</v>
      </c>
      <c r="AN11" s="294" t="str">
        <f t="shared" si="1"/>
        <v>Boş</v>
      </c>
      <c r="AO11" s="294" t="str">
        <f t="shared" si="1"/>
        <v>Boş</v>
      </c>
      <c r="AP11" s="294" t="str">
        <f t="shared" si="1"/>
        <v>Boş</v>
      </c>
      <c r="AQ11" s="294" t="str">
        <f t="shared" si="1"/>
        <v>Boş</v>
      </c>
      <c r="AR11" s="294" t="str">
        <f t="shared" si="1"/>
        <v>Boş</v>
      </c>
      <c r="AS11" s="294" t="str">
        <f t="shared" si="1"/>
        <v>Boş</v>
      </c>
      <c r="AT11" s="294" t="str">
        <f t="shared" si="1"/>
        <v>Boş</v>
      </c>
      <c r="AU11" s="294" t="str">
        <f t="shared" si="1"/>
        <v>Boş</v>
      </c>
      <c r="AV11" s="294" t="str">
        <f t="shared" si="1"/>
        <v>Boş</v>
      </c>
      <c r="AW11" s="294" t="str">
        <f t="shared" si="1"/>
        <v>Boş</v>
      </c>
      <c r="AX11" s="294">
        <f t="shared" si="4"/>
        <v>14</v>
      </c>
      <c r="AY11" s="293"/>
      <c r="AZ11" s="293"/>
      <c r="BA11" s="293"/>
      <c r="BC11" s="295">
        <v>1201</v>
      </c>
      <c r="BD11" s="295">
        <v>110</v>
      </c>
    </row>
    <row r="12" spans="1:56" s="300" customFormat="1" ht="15.75" customHeight="1" x14ac:dyDescent="0.25">
      <c r="A12" s="807"/>
      <c r="B12" s="164">
        <v>0.70833333333333304</v>
      </c>
      <c r="C12" s="301" t="s">
        <v>97</v>
      </c>
      <c r="D12" s="301" t="s">
        <v>97</v>
      </c>
      <c r="E12" s="301" t="s">
        <v>97</v>
      </c>
      <c r="F12" s="301" t="s">
        <v>97</v>
      </c>
      <c r="G12" s="301" t="s">
        <v>97</v>
      </c>
      <c r="H12" s="301" t="s">
        <v>97</v>
      </c>
      <c r="I12" s="301" t="s">
        <v>97</v>
      </c>
      <c r="J12" s="301" t="s">
        <v>97</v>
      </c>
      <c r="K12" s="301" t="s">
        <v>97</v>
      </c>
      <c r="L12" s="301" t="s">
        <v>97</v>
      </c>
      <c r="M12" s="301" t="s">
        <v>97</v>
      </c>
      <c r="N12" s="301" t="s">
        <v>97</v>
      </c>
      <c r="O12" s="301" t="s">
        <v>97</v>
      </c>
      <c r="P12" s="301" t="s">
        <v>97</v>
      </c>
      <c r="Q12" s="301" t="s">
        <v>97</v>
      </c>
      <c r="R12" s="301" t="s">
        <v>97</v>
      </c>
      <c r="S12" s="301" t="s">
        <v>97</v>
      </c>
      <c r="T12" s="301" t="s">
        <v>97</v>
      </c>
      <c r="U12" s="301" t="s">
        <v>97</v>
      </c>
      <c r="V12" s="301" t="s">
        <v>97</v>
      </c>
      <c r="W12" s="301" t="s">
        <v>97</v>
      </c>
      <c r="X12" s="301" t="s">
        <v>97</v>
      </c>
      <c r="Y12" s="301" t="s">
        <v>97</v>
      </c>
      <c r="Z12" s="294">
        <f>'PROGRAM-DERS'!W13</f>
        <v>13</v>
      </c>
      <c r="AA12" s="294">
        <f t="shared" si="2"/>
        <v>0</v>
      </c>
      <c r="AB12" s="294" t="str">
        <f t="shared" ref="AB12:AL21" si="5">IF(COUNTIF($C12:$Y12,AB$1)&gt;1,"Uyarı","")</f>
        <v/>
      </c>
      <c r="AC12" s="294" t="str">
        <f t="shared" si="5"/>
        <v/>
      </c>
      <c r="AD12" s="294" t="str">
        <f t="shared" si="5"/>
        <v/>
      </c>
      <c r="AE12" s="294" t="str">
        <f t="shared" si="5"/>
        <v/>
      </c>
      <c r="AF12" s="294" t="str">
        <f t="shared" si="5"/>
        <v/>
      </c>
      <c r="AG12" s="294" t="str">
        <f t="shared" si="5"/>
        <v/>
      </c>
      <c r="AH12" s="294" t="str">
        <f t="shared" si="5"/>
        <v/>
      </c>
      <c r="AI12" s="294" t="str">
        <f t="shared" si="5"/>
        <v/>
      </c>
      <c r="AJ12" s="294" t="str">
        <f t="shared" si="5"/>
        <v/>
      </c>
      <c r="AK12" s="294" t="str">
        <f t="shared" si="5"/>
        <v/>
      </c>
      <c r="AL12" s="294" t="str">
        <f t="shared" si="5"/>
        <v/>
      </c>
      <c r="AM12" s="294" t="str">
        <f t="shared" si="3"/>
        <v>Boş</v>
      </c>
      <c r="AN12" s="294" t="str">
        <f t="shared" si="1"/>
        <v>Boş</v>
      </c>
      <c r="AO12" s="294" t="str">
        <f t="shared" si="1"/>
        <v>Boş</v>
      </c>
      <c r="AP12" s="294" t="str">
        <f t="shared" si="1"/>
        <v>Boş</v>
      </c>
      <c r="AQ12" s="294" t="str">
        <f t="shared" si="1"/>
        <v>Boş</v>
      </c>
      <c r="AR12" s="294" t="str">
        <f t="shared" si="1"/>
        <v>Boş</v>
      </c>
      <c r="AS12" s="294" t="str">
        <f t="shared" si="1"/>
        <v>Boş</v>
      </c>
      <c r="AT12" s="294" t="str">
        <f t="shared" si="1"/>
        <v>Boş</v>
      </c>
      <c r="AU12" s="294" t="str">
        <f t="shared" si="1"/>
        <v>Boş</v>
      </c>
      <c r="AV12" s="294" t="str">
        <f t="shared" si="1"/>
        <v>Boş</v>
      </c>
      <c r="AW12" s="294" t="str">
        <f t="shared" si="1"/>
        <v>Boş</v>
      </c>
      <c r="AX12" s="294">
        <f t="shared" si="4"/>
        <v>13</v>
      </c>
      <c r="AY12" s="293"/>
      <c r="AZ12" s="293"/>
      <c r="BA12" s="293"/>
      <c r="BC12" s="295">
        <v>1202</v>
      </c>
      <c r="BD12" s="295">
        <v>110</v>
      </c>
    </row>
    <row r="13" spans="1:56" s="300" customFormat="1" ht="15.75" customHeight="1" x14ac:dyDescent="0.25">
      <c r="A13" s="807"/>
      <c r="B13" s="164">
        <v>0.75</v>
      </c>
      <c r="C13" s="301" t="s">
        <v>97</v>
      </c>
      <c r="D13" s="301" t="s">
        <v>97</v>
      </c>
      <c r="E13" s="301" t="s">
        <v>97</v>
      </c>
      <c r="F13" s="301" t="s">
        <v>97</v>
      </c>
      <c r="G13" s="301" t="s">
        <v>97</v>
      </c>
      <c r="H13" s="301" t="s">
        <v>97</v>
      </c>
      <c r="I13" s="301" t="s">
        <v>97</v>
      </c>
      <c r="J13" s="301" t="s">
        <v>97</v>
      </c>
      <c r="K13" s="301" t="s">
        <v>97</v>
      </c>
      <c r="L13" s="301" t="s">
        <v>97</v>
      </c>
      <c r="M13" s="301" t="s">
        <v>97</v>
      </c>
      <c r="N13" s="301" t="s">
        <v>97</v>
      </c>
      <c r="O13" s="301" t="s">
        <v>97</v>
      </c>
      <c r="P13" s="301" t="s">
        <v>97</v>
      </c>
      <c r="Q13" s="301" t="s">
        <v>97</v>
      </c>
      <c r="R13" s="301" t="s">
        <v>97</v>
      </c>
      <c r="S13" s="301" t="s">
        <v>97</v>
      </c>
      <c r="T13" s="301" t="s">
        <v>97</v>
      </c>
      <c r="U13" s="301" t="s">
        <v>97</v>
      </c>
      <c r="V13" s="301" t="s">
        <v>97</v>
      </c>
      <c r="W13" s="301" t="s">
        <v>97</v>
      </c>
      <c r="X13" s="301" t="s">
        <v>97</v>
      </c>
      <c r="Y13" s="301" t="s">
        <v>97</v>
      </c>
      <c r="Z13" s="294">
        <f>'PROGRAM-DERS'!W14</f>
        <v>12</v>
      </c>
      <c r="AA13" s="294">
        <f t="shared" si="2"/>
        <v>0</v>
      </c>
      <c r="AB13" s="294" t="str">
        <f t="shared" si="5"/>
        <v/>
      </c>
      <c r="AC13" s="294" t="str">
        <f t="shared" si="5"/>
        <v/>
      </c>
      <c r="AD13" s="294" t="str">
        <f t="shared" si="5"/>
        <v/>
      </c>
      <c r="AE13" s="294" t="str">
        <f t="shared" si="5"/>
        <v/>
      </c>
      <c r="AF13" s="294" t="str">
        <f t="shared" si="5"/>
        <v/>
      </c>
      <c r="AG13" s="294" t="str">
        <f t="shared" si="5"/>
        <v/>
      </c>
      <c r="AH13" s="294" t="str">
        <f t="shared" si="5"/>
        <v/>
      </c>
      <c r="AI13" s="294" t="str">
        <f t="shared" si="5"/>
        <v/>
      </c>
      <c r="AJ13" s="294" t="str">
        <f t="shared" si="5"/>
        <v/>
      </c>
      <c r="AK13" s="294" t="str">
        <f t="shared" si="5"/>
        <v/>
      </c>
      <c r="AL13" s="294" t="str">
        <f t="shared" si="5"/>
        <v/>
      </c>
      <c r="AM13" s="294" t="str">
        <f t="shared" si="3"/>
        <v>Boş</v>
      </c>
      <c r="AN13" s="294" t="str">
        <f t="shared" si="1"/>
        <v>Boş</v>
      </c>
      <c r="AO13" s="294" t="str">
        <f t="shared" si="1"/>
        <v>Boş</v>
      </c>
      <c r="AP13" s="294" t="str">
        <f t="shared" si="1"/>
        <v>Boş</v>
      </c>
      <c r="AQ13" s="294" t="str">
        <f t="shared" si="1"/>
        <v>Boş</v>
      </c>
      <c r="AR13" s="294" t="str">
        <f t="shared" si="1"/>
        <v>Boş</v>
      </c>
      <c r="AS13" s="294" t="str">
        <f t="shared" si="1"/>
        <v>Boş</v>
      </c>
      <c r="AT13" s="294" t="str">
        <f t="shared" si="1"/>
        <v>Boş</v>
      </c>
      <c r="AU13" s="294" t="str">
        <f t="shared" si="1"/>
        <v>Boş</v>
      </c>
      <c r="AV13" s="294" t="str">
        <f t="shared" si="1"/>
        <v>Boş</v>
      </c>
      <c r="AW13" s="294" t="str">
        <f t="shared" si="1"/>
        <v>Boş</v>
      </c>
      <c r="AX13" s="294">
        <f t="shared" si="4"/>
        <v>12</v>
      </c>
      <c r="AY13" s="293"/>
      <c r="AZ13" s="293"/>
      <c r="BA13" s="293"/>
      <c r="BC13" s="295">
        <v>1205</v>
      </c>
      <c r="BD13" s="295">
        <v>66</v>
      </c>
    </row>
    <row r="14" spans="1:56" s="300" customFormat="1" ht="15.75" customHeight="1" x14ac:dyDescent="0.25">
      <c r="A14" s="807"/>
      <c r="B14" s="164">
        <v>0.79166666666666696</v>
      </c>
      <c r="C14" s="301" t="s">
        <v>97</v>
      </c>
      <c r="D14" s="301" t="s">
        <v>97</v>
      </c>
      <c r="E14" s="301" t="s">
        <v>97</v>
      </c>
      <c r="F14" s="301" t="s">
        <v>97</v>
      </c>
      <c r="G14" s="301" t="s">
        <v>97</v>
      </c>
      <c r="H14" s="301" t="s">
        <v>97</v>
      </c>
      <c r="I14" s="301" t="s">
        <v>97</v>
      </c>
      <c r="J14" s="301" t="s">
        <v>97</v>
      </c>
      <c r="K14" s="301" t="s">
        <v>97</v>
      </c>
      <c r="L14" s="301" t="s">
        <v>97</v>
      </c>
      <c r="M14" s="301" t="s">
        <v>97</v>
      </c>
      <c r="N14" s="301" t="s">
        <v>97</v>
      </c>
      <c r="O14" s="301" t="s">
        <v>97</v>
      </c>
      <c r="P14" s="301" t="s">
        <v>97</v>
      </c>
      <c r="Q14" s="301" t="s">
        <v>97</v>
      </c>
      <c r="R14" s="301" t="s">
        <v>97</v>
      </c>
      <c r="S14" s="301" t="s">
        <v>97</v>
      </c>
      <c r="T14" s="301" t="s">
        <v>97</v>
      </c>
      <c r="U14" s="301" t="s">
        <v>97</v>
      </c>
      <c r="V14" s="301" t="s">
        <v>97</v>
      </c>
      <c r="W14" s="301" t="s">
        <v>97</v>
      </c>
      <c r="X14" s="301" t="s">
        <v>97</v>
      </c>
      <c r="Y14" s="301" t="s">
        <v>97</v>
      </c>
      <c r="Z14" s="294">
        <f>'PROGRAM-DERS'!W15</f>
        <v>11</v>
      </c>
      <c r="AA14" s="294">
        <f t="shared" si="2"/>
        <v>0</v>
      </c>
      <c r="AB14" s="294" t="str">
        <f t="shared" si="5"/>
        <v/>
      </c>
      <c r="AC14" s="294" t="str">
        <f t="shared" si="5"/>
        <v/>
      </c>
      <c r="AD14" s="294" t="str">
        <f t="shared" si="5"/>
        <v/>
      </c>
      <c r="AE14" s="294" t="str">
        <f t="shared" si="5"/>
        <v/>
      </c>
      <c r="AF14" s="294" t="str">
        <f t="shared" si="5"/>
        <v/>
      </c>
      <c r="AG14" s="294" t="str">
        <f t="shared" si="5"/>
        <v/>
      </c>
      <c r="AH14" s="294" t="str">
        <f t="shared" si="5"/>
        <v/>
      </c>
      <c r="AI14" s="294" t="str">
        <f t="shared" si="5"/>
        <v/>
      </c>
      <c r="AJ14" s="294" t="str">
        <f t="shared" si="5"/>
        <v/>
      </c>
      <c r="AK14" s="294" t="str">
        <f t="shared" si="5"/>
        <v/>
      </c>
      <c r="AL14" s="294" t="str">
        <f t="shared" si="5"/>
        <v/>
      </c>
      <c r="AM14" s="294" t="str">
        <f t="shared" si="3"/>
        <v>Boş</v>
      </c>
      <c r="AN14" s="294" t="str">
        <f t="shared" si="1"/>
        <v>Boş</v>
      </c>
      <c r="AO14" s="294" t="str">
        <f t="shared" si="1"/>
        <v>Boş</v>
      </c>
      <c r="AP14" s="294" t="str">
        <f t="shared" si="1"/>
        <v>Boş</v>
      </c>
      <c r="AQ14" s="294" t="str">
        <f t="shared" si="1"/>
        <v>Boş</v>
      </c>
      <c r="AR14" s="294" t="str">
        <f t="shared" si="1"/>
        <v>Boş</v>
      </c>
      <c r="AS14" s="294" t="str">
        <f t="shared" si="1"/>
        <v>Boş</v>
      </c>
      <c r="AT14" s="294" t="str">
        <f t="shared" si="1"/>
        <v>Boş</v>
      </c>
      <c r="AU14" s="294" t="str">
        <f t="shared" si="1"/>
        <v>Boş</v>
      </c>
      <c r="AV14" s="294" t="str">
        <f t="shared" si="1"/>
        <v>Boş</v>
      </c>
      <c r="AW14" s="294" t="str">
        <f t="shared" si="1"/>
        <v>Boş</v>
      </c>
      <c r="AX14" s="294">
        <f t="shared" si="4"/>
        <v>11</v>
      </c>
      <c r="AY14" s="293"/>
      <c r="AZ14" s="293"/>
      <c r="BA14" s="293"/>
      <c r="BC14" s="295" t="s">
        <v>96</v>
      </c>
      <c r="BD14" s="295">
        <v>200</v>
      </c>
    </row>
    <row r="15" spans="1:56" s="300" customFormat="1" ht="15.75" customHeight="1" x14ac:dyDescent="0.25">
      <c r="A15" s="807"/>
      <c r="B15" s="164">
        <v>0.83333333333333304</v>
      </c>
      <c r="C15" s="301" t="s">
        <v>97</v>
      </c>
      <c r="D15" s="301" t="s">
        <v>97</v>
      </c>
      <c r="E15" s="301" t="s">
        <v>97</v>
      </c>
      <c r="F15" s="301" t="s">
        <v>97</v>
      </c>
      <c r="G15" s="301" t="s">
        <v>97</v>
      </c>
      <c r="H15" s="301" t="s">
        <v>97</v>
      </c>
      <c r="I15" s="301" t="s">
        <v>97</v>
      </c>
      <c r="J15" s="301" t="s">
        <v>97</v>
      </c>
      <c r="K15" s="301" t="s">
        <v>97</v>
      </c>
      <c r="L15" s="301" t="s">
        <v>97</v>
      </c>
      <c r="M15" s="301" t="s">
        <v>97</v>
      </c>
      <c r="N15" s="301" t="s">
        <v>97</v>
      </c>
      <c r="O15" s="301" t="s">
        <v>97</v>
      </c>
      <c r="P15" s="301" t="s">
        <v>97</v>
      </c>
      <c r="Q15" s="301" t="s">
        <v>97</v>
      </c>
      <c r="R15" s="301" t="s">
        <v>97</v>
      </c>
      <c r="S15" s="301" t="s">
        <v>97</v>
      </c>
      <c r="T15" s="301" t="s">
        <v>97</v>
      </c>
      <c r="U15" s="301" t="s">
        <v>97</v>
      </c>
      <c r="V15" s="301" t="s">
        <v>97</v>
      </c>
      <c r="W15" s="301" t="s">
        <v>97</v>
      </c>
      <c r="X15" s="301" t="s">
        <v>97</v>
      </c>
      <c r="Y15" s="301" t="s">
        <v>97</v>
      </c>
      <c r="Z15" s="294">
        <f>'PROGRAM-DERS'!W16</f>
        <v>10</v>
      </c>
      <c r="AA15" s="294">
        <f t="shared" si="2"/>
        <v>0</v>
      </c>
      <c r="AB15" s="294" t="str">
        <f t="shared" si="5"/>
        <v/>
      </c>
      <c r="AC15" s="294" t="str">
        <f t="shared" si="5"/>
        <v/>
      </c>
      <c r="AD15" s="294" t="str">
        <f t="shared" si="5"/>
        <v/>
      </c>
      <c r="AE15" s="294" t="str">
        <f t="shared" si="5"/>
        <v/>
      </c>
      <c r="AF15" s="294" t="str">
        <f t="shared" si="5"/>
        <v/>
      </c>
      <c r="AG15" s="294" t="str">
        <f t="shared" si="5"/>
        <v/>
      </c>
      <c r="AH15" s="294" t="str">
        <f t="shared" si="5"/>
        <v/>
      </c>
      <c r="AI15" s="294" t="str">
        <f t="shared" si="5"/>
        <v/>
      </c>
      <c r="AJ15" s="294" t="str">
        <f t="shared" si="5"/>
        <v/>
      </c>
      <c r="AK15" s="294" t="str">
        <f t="shared" si="5"/>
        <v/>
      </c>
      <c r="AL15" s="294" t="str">
        <f t="shared" si="5"/>
        <v/>
      </c>
      <c r="AM15" s="294" t="str">
        <f t="shared" si="3"/>
        <v>Boş</v>
      </c>
      <c r="AN15" s="294" t="str">
        <f t="shared" si="1"/>
        <v>Boş</v>
      </c>
      <c r="AO15" s="294" t="str">
        <f t="shared" si="1"/>
        <v>Boş</v>
      </c>
      <c r="AP15" s="294" t="str">
        <f t="shared" si="1"/>
        <v>Boş</v>
      </c>
      <c r="AQ15" s="294" t="str">
        <f t="shared" si="1"/>
        <v>Boş</v>
      </c>
      <c r="AR15" s="294" t="str">
        <f t="shared" si="1"/>
        <v>Boş</v>
      </c>
      <c r="AS15" s="294" t="str">
        <f t="shared" si="1"/>
        <v>Boş</v>
      </c>
      <c r="AT15" s="294" t="str">
        <f t="shared" si="1"/>
        <v>Boş</v>
      </c>
      <c r="AU15" s="294" t="str">
        <f t="shared" si="1"/>
        <v>Boş</v>
      </c>
      <c r="AV15" s="294" t="str">
        <f t="shared" si="1"/>
        <v>Boş</v>
      </c>
      <c r="AW15" s="294" t="str">
        <f t="shared" si="1"/>
        <v>Boş</v>
      </c>
      <c r="AX15" s="294">
        <f t="shared" si="4"/>
        <v>10</v>
      </c>
      <c r="AY15" s="293"/>
      <c r="AZ15" s="293"/>
      <c r="BA15" s="293"/>
      <c r="BC15" s="300" t="s">
        <v>109</v>
      </c>
    </row>
    <row r="16" spans="1:56" s="300" customFormat="1" ht="15.75" customHeight="1" x14ac:dyDescent="0.25">
      <c r="A16" s="807"/>
      <c r="B16" s="164">
        <v>0.875</v>
      </c>
      <c r="C16" s="301" t="s">
        <v>97</v>
      </c>
      <c r="D16" s="301" t="s">
        <v>97</v>
      </c>
      <c r="E16" s="301" t="s">
        <v>97</v>
      </c>
      <c r="F16" s="301" t="s">
        <v>97</v>
      </c>
      <c r="G16" s="301" t="s">
        <v>97</v>
      </c>
      <c r="H16" s="301" t="s">
        <v>97</v>
      </c>
      <c r="I16" s="301" t="s">
        <v>97</v>
      </c>
      <c r="J16" s="301" t="s">
        <v>97</v>
      </c>
      <c r="K16" s="301" t="s">
        <v>97</v>
      </c>
      <c r="L16" s="301" t="s">
        <v>97</v>
      </c>
      <c r="M16" s="301" t="s">
        <v>97</v>
      </c>
      <c r="N16" s="301" t="s">
        <v>97</v>
      </c>
      <c r="O16" s="301" t="s">
        <v>97</v>
      </c>
      <c r="P16" s="301" t="s">
        <v>97</v>
      </c>
      <c r="Q16" s="301" t="s">
        <v>97</v>
      </c>
      <c r="R16" s="301" t="s">
        <v>97</v>
      </c>
      <c r="S16" s="301" t="s">
        <v>97</v>
      </c>
      <c r="T16" s="301" t="s">
        <v>97</v>
      </c>
      <c r="U16" s="301" t="s">
        <v>97</v>
      </c>
      <c r="V16" s="301" t="s">
        <v>97</v>
      </c>
      <c r="W16" s="301" t="s">
        <v>97</v>
      </c>
      <c r="X16" s="301" t="s">
        <v>97</v>
      </c>
      <c r="Y16" s="301" t="s">
        <v>97</v>
      </c>
      <c r="Z16" s="294">
        <f>'PROGRAM-DERS'!W17</f>
        <v>6</v>
      </c>
      <c r="AA16" s="294">
        <f t="shared" si="2"/>
        <v>0</v>
      </c>
      <c r="AB16" s="294" t="str">
        <f t="shared" si="5"/>
        <v/>
      </c>
      <c r="AC16" s="294" t="str">
        <f t="shared" si="5"/>
        <v/>
      </c>
      <c r="AD16" s="294" t="str">
        <f t="shared" si="5"/>
        <v/>
      </c>
      <c r="AE16" s="294" t="str">
        <f t="shared" si="5"/>
        <v/>
      </c>
      <c r="AF16" s="294" t="str">
        <f t="shared" si="5"/>
        <v/>
      </c>
      <c r="AG16" s="294" t="str">
        <f t="shared" si="5"/>
        <v/>
      </c>
      <c r="AH16" s="294" t="str">
        <f t="shared" si="5"/>
        <v/>
      </c>
      <c r="AI16" s="294" t="str">
        <f t="shared" si="5"/>
        <v/>
      </c>
      <c r="AJ16" s="294" t="str">
        <f t="shared" si="5"/>
        <v/>
      </c>
      <c r="AK16" s="294" t="str">
        <f t="shared" si="5"/>
        <v/>
      </c>
      <c r="AL16" s="294" t="str">
        <f t="shared" si="5"/>
        <v/>
      </c>
      <c r="AM16" s="294" t="str">
        <f t="shared" si="3"/>
        <v>Boş</v>
      </c>
      <c r="AN16" s="294" t="str">
        <f t="shared" si="1"/>
        <v>Boş</v>
      </c>
      <c r="AO16" s="294" t="str">
        <f t="shared" si="1"/>
        <v>Boş</v>
      </c>
      <c r="AP16" s="294" t="str">
        <f t="shared" si="1"/>
        <v>Boş</v>
      </c>
      <c r="AQ16" s="294" t="str">
        <f t="shared" si="1"/>
        <v>Boş</v>
      </c>
      <c r="AR16" s="294" t="str">
        <f t="shared" si="1"/>
        <v>Boş</v>
      </c>
      <c r="AS16" s="294" t="str">
        <f t="shared" si="1"/>
        <v>Boş</v>
      </c>
      <c r="AT16" s="294" t="str">
        <f t="shared" si="1"/>
        <v>Boş</v>
      </c>
      <c r="AU16" s="294" t="str">
        <f t="shared" si="1"/>
        <v>Boş</v>
      </c>
      <c r="AV16" s="294" t="str">
        <f t="shared" si="1"/>
        <v>Boş</v>
      </c>
      <c r="AW16" s="294" t="str">
        <f t="shared" si="1"/>
        <v>Boş</v>
      </c>
      <c r="AX16" s="294">
        <f t="shared" si="4"/>
        <v>6</v>
      </c>
      <c r="AY16" s="293"/>
      <c r="AZ16" s="293"/>
      <c r="BA16" s="293"/>
      <c r="BC16" s="300" t="s">
        <v>97</v>
      </c>
    </row>
    <row r="17" spans="1:53" s="300" customFormat="1" ht="15.75" customHeight="1" x14ac:dyDescent="0.25">
      <c r="A17" s="807"/>
      <c r="B17" s="165" t="s">
        <v>45</v>
      </c>
      <c r="C17" s="301" t="s">
        <v>97</v>
      </c>
      <c r="D17" s="301" t="s">
        <v>97</v>
      </c>
      <c r="E17" s="301" t="s">
        <v>97</v>
      </c>
      <c r="F17" s="301" t="s">
        <v>97</v>
      </c>
      <c r="G17" s="301" t="s">
        <v>97</v>
      </c>
      <c r="H17" s="301" t="s">
        <v>97</v>
      </c>
      <c r="I17" s="301" t="s">
        <v>97</v>
      </c>
      <c r="J17" s="301" t="s">
        <v>97</v>
      </c>
      <c r="K17" s="301" t="s">
        <v>97</v>
      </c>
      <c r="L17" s="301" t="s">
        <v>97</v>
      </c>
      <c r="M17" s="301" t="s">
        <v>97</v>
      </c>
      <c r="N17" s="301" t="s">
        <v>97</v>
      </c>
      <c r="O17" s="301" t="s">
        <v>97</v>
      </c>
      <c r="P17" s="301" t="s">
        <v>97</v>
      </c>
      <c r="Q17" s="301" t="s">
        <v>97</v>
      </c>
      <c r="R17" s="301" t="s">
        <v>97</v>
      </c>
      <c r="S17" s="301" t="s">
        <v>97</v>
      </c>
      <c r="T17" s="301" t="s">
        <v>97</v>
      </c>
      <c r="U17" s="301" t="s">
        <v>97</v>
      </c>
      <c r="V17" s="301" t="s">
        <v>97</v>
      </c>
      <c r="W17" s="301" t="s">
        <v>97</v>
      </c>
      <c r="X17" s="301" t="s">
        <v>97</v>
      </c>
      <c r="Y17" s="301" t="s">
        <v>97</v>
      </c>
      <c r="Z17" s="294">
        <f>'PROGRAM-DERS'!W18</f>
        <v>6</v>
      </c>
      <c r="AA17" s="294">
        <f t="shared" si="2"/>
        <v>0</v>
      </c>
      <c r="AB17" s="294" t="str">
        <f t="shared" si="5"/>
        <v/>
      </c>
      <c r="AC17" s="294" t="str">
        <f t="shared" si="5"/>
        <v/>
      </c>
      <c r="AD17" s="294" t="str">
        <f t="shared" si="5"/>
        <v/>
      </c>
      <c r="AE17" s="294" t="str">
        <f t="shared" si="5"/>
        <v/>
      </c>
      <c r="AF17" s="294" t="str">
        <f t="shared" si="5"/>
        <v/>
      </c>
      <c r="AG17" s="294" t="str">
        <f t="shared" si="5"/>
        <v/>
      </c>
      <c r="AH17" s="294" t="str">
        <f t="shared" si="5"/>
        <v/>
      </c>
      <c r="AI17" s="294" t="str">
        <f t="shared" si="5"/>
        <v/>
      </c>
      <c r="AJ17" s="294" t="str">
        <f t="shared" si="5"/>
        <v/>
      </c>
      <c r="AK17" s="294" t="str">
        <f t="shared" si="5"/>
        <v/>
      </c>
      <c r="AL17" s="294" t="str">
        <f t="shared" si="5"/>
        <v/>
      </c>
      <c r="AM17" s="294" t="str">
        <f t="shared" si="3"/>
        <v>Boş</v>
      </c>
      <c r="AN17" s="294" t="str">
        <f t="shared" si="1"/>
        <v>Boş</v>
      </c>
      <c r="AO17" s="294" t="str">
        <f t="shared" si="1"/>
        <v>Boş</v>
      </c>
      <c r="AP17" s="294" t="str">
        <f t="shared" si="1"/>
        <v>Boş</v>
      </c>
      <c r="AQ17" s="294" t="str">
        <f t="shared" si="1"/>
        <v>Boş</v>
      </c>
      <c r="AR17" s="294" t="str">
        <f t="shared" si="1"/>
        <v>Boş</v>
      </c>
      <c r="AS17" s="294" t="str">
        <f t="shared" si="1"/>
        <v>Boş</v>
      </c>
      <c r="AT17" s="294" t="str">
        <f t="shared" si="1"/>
        <v>Boş</v>
      </c>
      <c r="AU17" s="294" t="str">
        <f t="shared" si="1"/>
        <v>Boş</v>
      </c>
      <c r="AV17" s="294" t="str">
        <f t="shared" si="1"/>
        <v>Boş</v>
      </c>
      <c r="AW17" s="294" t="str">
        <f t="shared" si="1"/>
        <v>Boş</v>
      </c>
      <c r="AX17" s="294">
        <f t="shared" si="4"/>
        <v>6</v>
      </c>
      <c r="AY17" s="293"/>
      <c r="AZ17" s="293"/>
      <c r="BA17" s="293"/>
    </row>
    <row r="18" spans="1:53" s="300" customFormat="1" ht="15.75" customHeight="1" thickBot="1" x14ac:dyDescent="0.3">
      <c r="A18" s="808"/>
      <c r="B18" s="166">
        <v>0.95833333333333337</v>
      </c>
      <c r="C18" s="301" t="s">
        <v>97</v>
      </c>
      <c r="D18" s="301" t="s">
        <v>97</v>
      </c>
      <c r="E18" s="301" t="s">
        <v>97</v>
      </c>
      <c r="F18" s="301" t="s">
        <v>97</v>
      </c>
      <c r="G18" s="301" t="s">
        <v>97</v>
      </c>
      <c r="H18" s="301" t="s">
        <v>97</v>
      </c>
      <c r="I18" s="301" t="s">
        <v>97</v>
      </c>
      <c r="J18" s="301" t="s">
        <v>97</v>
      </c>
      <c r="K18" s="301" t="s">
        <v>97</v>
      </c>
      <c r="L18" s="301" t="s">
        <v>97</v>
      </c>
      <c r="M18" s="301" t="s">
        <v>97</v>
      </c>
      <c r="N18" s="301" t="s">
        <v>97</v>
      </c>
      <c r="O18" s="301" t="s">
        <v>97</v>
      </c>
      <c r="P18" s="301" t="s">
        <v>97</v>
      </c>
      <c r="Q18" s="301" t="s">
        <v>97</v>
      </c>
      <c r="R18" s="301" t="s">
        <v>97</v>
      </c>
      <c r="S18" s="301" t="s">
        <v>97</v>
      </c>
      <c r="T18" s="301" t="s">
        <v>97</v>
      </c>
      <c r="U18" s="301" t="s">
        <v>97</v>
      </c>
      <c r="V18" s="301" t="s">
        <v>97</v>
      </c>
      <c r="W18" s="301" t="s">
        <v>97</v>
      </c>
      <c r="X18" s="301" t="s">
        <v>97</v>
      </c>
      <c r="Y18" s="301" t="s">
        <v>97</v>
      </c>
      <c r="Z18" s="294">
        <f>'PROGRAM-DERS'!W19</f>
        <v>6</v>
      </c>
      <c r="AA18" s="294">
        <f t="shared" si="2"/>
        <v>0</v>
      </c>
      <c r="AB18" s="294" t="str">
        <f t="shared" si="5"/>
        <v/>
      </c>
      <c r="AC18" s="294" t="str">
        <f t="shared" si="5"/>
        <v/>
      </c>
      <c r="AD18" s="294" t="str">
        <f t="shared" si="5"/>
        <v/>
      </c>
      <c r="AE18" s="294" t="str">
        <f t="shared" si="5"/>
        <v/>
      </c>
      <c r="AF18" s="294" t="str">
        <f t="shared" si="5"/>
        <v/>
      </c>
      <c r="AG18" s="294" t="str">
        <f t="shared" si="5"/>
        <v/>
      </c>
      <c r="AH18" s="294" t="str">
        <f t="shared" si="5"/>
        <v/>
      </c>
      <c r="AI18" s="294" t="str">
        <f t="shared" si="5"/>
        <v/>
      </c>
      <c r="AJ18" s="294" t="str">
        <f t="shared" si="5"/>
        <v/>
      </c>
      <c r="AK18" s="294" t="str">
        <f t="shared" si="5"/>
        <v/>
      </c>
      <c r="AL18" s="294" t="str">
        <f t="shared" si="5"/>
        <v/>
      </c>
      <c r="AM18" s="294" t="str">
        <f t="shared" si="3"/>
        <v>Boş</v>
      </c>
      <c r="AN18" s="294" t="str">
        <f t="shared" si="3"/>
        <v>Boş</v>
      </c>
      <c r="AO18" s="294" t="str">
        <f t="shared" si="3"/>
        <v>Boş</v>
      </c>
      <c r="AP18" s="294" t="str">
        <f t="shared" si="3"/>
        <v>Boş</v>
      </c>
      <c r="AQ18" s="294" t="str">
        <f t="shared" si="3"/>
        <v>Boş</v>
      </c>
      <c r="AR18" s="294" t="str">
        <f t="shared" si="3"/>
        <v>Boş</v>
      </c>
      <c r="AS18" s="294" t="str">
        <f t="shared" si="3"/>
        <v>Boş</v>
      </c>
      <c r="AT18" s="294" t="str">
        <f t="shared" si="3"/>
        <v>Boş</v>
      </c>
      <c r="AU18" s="294" t="str">
        <f t="shared" si="3"/>
        <v>Boş</v>
      </c>
      <c r="AV18" s="294" t="str">
        <f t="shared" si="3"/>
        <v>Boş</v>
      </c>
      <c r="AW18" s="294" t="str">
        <f t="shared" si="3"/>
        <v>Boş</v>
      </c>
      <c r="AX18" s="294">
        <f t="shared" si="4"/>
        <v>6</v>
      </c>
      <c r="AY18" s="293"/>
      <c r="AZ18" s="293"/>
      <c r="BA18" s="293"/>
    </row>
    <row r="19" spans="1:53" ht="15.75" customHeight="1" x14ac:dyDescent="0.25">
      <c r="A19" s="806" t="s">
        <v>1</v>
      </c>
      <c r="B19" s="155">
        <v>0.29166666666666669</v>
      </c>
      <c r="C19" s="301" t="s">
        <v>97</v>
      </c>
      <c r="D19" s="301" t="s">
        <v>97</v>
      </c>
      <c r="E19" s="301" t="s">
        <v>97</v>
      </c>
      <c r="F19" s="301" t="s">
        <v>97</v>
      </c>
      <c r="G19" s="301" t="s">
        <v>97</v>
      </c>
      <c r="H19" s="301" t="s">
        <v>97</v>
      </c>
      <c r="I19" s="301" t="s">
        <v>97</v>
      </c>
      <c r="J19" s="301" t="s">
        <v>97</v>
      </c>
      <c r="K19" s="301" t="s">
        <v>97</v>
      </c>
      <c r="L19" s="301" t="s">
        <v>97</v>
      </c>
      <c r="M19" s="301" t="s">
        <v>97</v>
      </c>
      <c r="N19" s="301" t="s">
        <v>97</v>
      </c>
      <c r="O19" s="301" t="s">
        <v>97</v>
      </c>
      <c r="P19" s="301" t="s">
        <v>97</v>
      </c>
      <c r="Q19" s="301" t="s">
        <v>97</v>
      </c>
      <c r="R19" s="301" t="s">
        <v>97</v>
      </c>
      <c r="S19" s="301" t="s">
        <v>97</v>
      </c>
      <c r="T19" s="301" t="s">
        <v>97</v>
      </c>
      <c r="U19" s="301" t="s">
        <v>97</v>
      </c>
      <c r="V19" s="301" t="s">
        <v>97</v>
      </c>
      <c r="W19" s="301" t="s">
        <v>97</v>
      </c>
      <c r="X19" s="301" t="s">
        <v>97</v>
      </c>
      <c r="Y19" s="301" t="s">
        <v>97</v>
      </c>
      <c r="Z19" s="294">
        <f>'PROGRAM-DERS'!W20</f>
        <v>6</v>
      </c>
      <c r="AA19" s="294">
        <f t="shared" si="2"/>
        <v>0</v>
      </c>
      <c r="AB19" s="294" t="str">
        <f t="shared" si="5"/>
        <v/>
      </c>
      <c r="AC19" s="294" t="str">
        <f t="shared" si="5"/>
        <v/>
      </c>
      <c r="AD19" s="294" t="str">
        <f t="shared" si="5"/>
        <v/>
      </c>
      <c r="AE19" s="294" t="str">
        <f t="shared" si="5"/>
        <v/>
      </c>
      <c r="AF19" s="294" t="str">
        <f t="shared" si="5"/>
        <v/>
      </c>
      <c r="AG19" s="294" t="str">
        <f t="shared" si="5"/>
        <v/>
      </c>
      <c r="AH19" s="294" t="str">
        <f t="shared" si="5"/>
        <v/>
      </c>
      <c r="AI19" s="294" t="str">
        <f t="shared" si="5"/>
        <v/>
      </c>
      <c r="AJ19" s="294" t="str">
        <f t="shared" si="5"/>
        <v/>
      </c>
      <c r="AK19" s="294" t="str">
        <f t="shared" si="5"/>
        <v/>
      </c>
      <c r="AL19" s="294" t="str">
        <f t="shared" si="5"/>
        <v/>
      </c>
      <c r="AM19" s="294" t="str">
        <f t="shared" si="3"/>
        <v>Boş</v>
      </c>
      <c r="AN19" s="294" t="str">
        <f t="shared" si="3"/>
        <v>Boş</v>
      </c>
      <c r="AO19" s="294" t="str">
        <f t="shared" si="3"/>
        <v>Boş</v>
      </c>
      <c r="AP19" s="294" t="str">
        <f t="shared" si="3"/>
        <v>Boş</v>
      </c>
      <c r="AQ19" s="294" t="str">
        <f t="shared" si="3"/>
        <v>Boş</v>
      </c>
      <c r="AR19" s="294" t="str">
        <f t="shared" si="3"/>
        <v>Boş</v>
      </c>
      <c r="AS19" s="294" t="str">
        <f t="shared" si="3"/>
        <v>Boş</v>
      </c>
      <c r="AT19" s="294" t="str">
        <f t="shared" si="3"/>
        <v>Boş</v>
      </c>
      <c r="AU19" s="294" t="str">
        <f t="shared" si="3"/>
        <v>Boş</v>
      </c>
      <c r="AV19" s="294" t="str">
        <f t="shared" si="3"/>
        <v>Boş</v>
      </c>
      <c r="AW19" s="294" t="str">
        <f t="shared" si="3"/>
        <v>Boş</v>
      </c>
      <c r="AX19" s="294">
        <f t="shared" si="4"/>
        <v>6</v>
      </c>
    </row>
    <row r="20" spans="1:53" ht="15.75" customHeight="1" x14ac:dyDescent="0.25">
      <c r="A20" s="807"/>
      <c r="B20" s="152">
        <v>0.33333333333333331</v>
      </c>
      <c r="C20" s="301" t="s">
        <v>97</v>
      </c>
      <c r="D20" s="301" t="s">
        <v>97</v>
      </c>
      <c r="E20" s="301" t="s">
        <v>97</v>
      </c>
      <c r="F20" s="301" t="s">
        <v>97</v>
      </c>
      <c r="G20" s="301" t="s">
        <v>97</v>
      </c>
      <c r="H20" s="301" t="s">
        <v>97</v>
      </c>
      <c r="I20" s="301" t="s">
        <v>97</v>
      </c>
      <c r="J20" s="301" t="s">
        <v>97</v>
      </c>
      <c r="K20" s="301" t="s">
        <v>97</v>
      </c>
      <c r="L20" s="301" t="s">
        <v>97</v>
      </c>
      <c r="M20" s="301" t="s">
        <v>97</v>
      </c>
      <c r="N20" s="301" t="s">
        <v>97</v>
      </c>
      <c r="O20" s="301" t="s">
        <v>97</v>
      </c>
      <c r="P20" s="301" t="s">
        <v>97</v>
      </c>
      <c r="Q20" s="301" t="s">
        <v>97</v>
      </c>
      <c r="R20" s="301" t="s">
        <v>97</v>
      </c>
      <c r="S20" s="301" t="s">
        <v>97</v>
      </c>
      <c r="T20" s="301" t="s">
        <v>97</v>
      </c>
      <c r="U20" s="301" t="s">
        <v>97</v>
      </c>
      <c r="V20" s="301" t="s">
        <v>97</v>
      </c>
      <c r="W20" s="301" t="s">
        <v>97</v>
      </c>
      <c r="X20" s="301" t="s">
        <v>97</v>
      </c>
      <c r="Y20" s="301" t="s">
        <v>97</v>
      </c>
      <c r="Z20" s="294">
        <f>'PROGRAM-DERS'!W22</f>
        <v>7</v>
      </c>
      <c r="AA20" s="294">
        <f t="shared" si="2"/>
        <v>0</v>
      </c>
      <c r="AB20" s="294" t="str">
        <f t="shared" si="5"/>
        <v/>
      </c>
      <c r="AC20" s="294" t="str">
        <f t="shared" si="5"/>
        <v/>
      </c>
      <c r="AD20" s="294" t="str">
        <f t="shared" si="5"/>
        <v/>
      </c>
      <c r="AE20" s="294" t="str">
        <f t="shared" si="5"/>
        <v/>
      </c>
      <c r="AF20" s="294" t="str">
        <f t="shared" si="5"/>
        <v/>
      </c>
      <c r="AG20" s="294" t="str">
        <f t="shared" si="5"/>
        <v/>
      </c>
      <c r="AH20" s="294" t="str">
        <f t="shared" si="5"/>
        <v/>
      </c>
      <c r="AI20" s="294" t="str">
        <f t="shared" si="5"/>
        <v/>
      </c>
      <c r="AJ20" s="294" t="str">
        <f t="shared" si="5"/>
        <v/>
      </c>
      <c r="AK20" s="294" t="str">
        <f t="shared" si="5"/>
        <v/>
      </c>
      <c r="AL20" s="294" t="str">
        <f t="shared" si="5"/>
        <v/>
      </c>
      <c r="AM20" s="294" t="str">
        <f t="shared" si="3"/>
        <v>Boş</v>
      </c>
      <c r="AN20" s="294" t="str">
        <f t="shared" si="3"/>
        <v>Boş</v>
      </c>
      <c r="AO20" s="294" t="str">
        <f t="shared" si="3"/>
        <v>Boş</v>
      </c>
      <c r="AP20" s="294" t="str">
        <f t="shared" si="3"/>
        <v>Boş</v>
      </c>
      <c r="AQ20" s="294" t="str">
        <f t="shared" si="3"/>
        <v>Boş</v>
      </c>
      <c r="AR20" s="294" t="str">
        <f t="shared" si="3"/>
        <v>Boş</v>
      </c>
      <c r="AS20" s="294" t="str">
        <f t="shared" si="3"/>
        <v>Boş</v>
      </c>
      <c r="AT20" s="294" t="str">
        <f t="shared" si="3"/>
        <v>Boş</v>
      </c>
      <c r="AU20" s="294" t="str">
        <f t="shared" si="3"/>
        <v>Boş</v>
      </c>
      <c r="AV20" s="294" t="str">
        <f t="shared" si="3"/>
        <v>Boş</v>
      </c>
      <c r="AW20" s="294" t="str">
        <f t="shared" si="3"/>
        <v>Boş</v>
      </c>
      <c r="AX20" s="294">
        <f t="shared" si="4"/>
        <v>7</v>
      </c>
    </row>
    <row r="21" spans="1:53" ht="15.75" customHeight="1" x14ac:dyDescent="0.25">
      <c r="A21" s="807"/>
      <c r="B21" s="102">
        <v>0.375</v>
      </c>
      <c r="C21" s="301" t="s">
        <v>97</v>
      </c>
      <c r="D21" s="301" t="s">
        <v>97</v>
      </c>
      <c r="E21" s="301" t="s">
        <v>97</v>
      </c>
      <c r="F21" s="301" t="s">
        <v>97</v>
      </c>
      <c r="G21" s="301" t="s">
        <v>97</v>
      </c>
      <c r="H21" s="301" t="s">
        <v>97</v>
      </c>
      <c r="I21" s="301" t="s">
        <v>97</v>
      </c>
      <c r="J21" s="301" t="s">
        <v>97</v>
      </c>
      <c r="K21" s="301" t="s">
        <v>97</v>
      </c>
      <c r="L21" s="301" t="s">
        <v>97</v>
      </c>
      <c r="M21" s="301" t="s">
        <v>97</v>
      </c>
      <c r="N21" s="301" t="s">
        <v>97</v>
      </c>
      <c r="O21" s="301" t="s">
        <v>97</v>
      </c>
      <c r="P21" s="301" t="s">
        <v>97</v>
      </c>
      <c r="Q21" s="301" t="s">
        <v>97</v>
      </c>
      <c r="R21" s="301" t="s">
        <v>97</v>
      </c>
      <c r="S21" s="301" t="s">
        <v>97</v>
      </c>
      <c r="T21" s="301" t="s">
        <v>97</v>
      </c>
      <c r="U21" s="301" t="s">
        <v>97</v>
      </c>
      <c r="V21" s="301" t="s">
        <v>97</v>
      </c>
      <c r="W21" s="301" t="s">
        <v>97</v>
      </c>
      <c r="X21" s="301" t="s">
        <v>97</v>
      </c>
      <c r="Y21" s="301" t="s">
        <v>97</v>
      </c>
      <c r="Z21" s="294">
        <f>'PROGRAM-DERS'!W23</f>
        <v>15</v>
      </c>
      <c r="AA21" s="294">
        <f t="shared" si="2"/>
        <v>0</v>
      </c>
      <c r="AB21" s="294" t="str">
        <f t="shared" si="5"/>
        <v/>
      </c>
      <c r="AC21" s="294" t="str">
        <f t="shared" si="5"/>
        <v/>
      </c>
      <c r="AD21" s="294" t="str">
        <f t="shared" si="5"/>
        <v/>
      </c>
      <c r="AE21" s="294" t="str">
        <f t="shared" si="5"/>
        <v/>
      </c>
      <c r="AF21" s="294" t="str">
        <f t="shared" si="5"/>
        <v/>
      </c>
      <c r="AG21" s="294" t="str">
        <f t="shared" si="5"/>
        <v/>
      </c>
      <c r="AH21" s="294" t="str">
        <f t="shared" si="5"/>
        <v/>
      </c>
      <c r="AI21" s="294" t="str">
        <f t="shared" si="5"/>
        <v/>
      </c>
      <c r="AJ21" s="294" t="str">
        <f t="shared" si="5"/>
        <v/>
      </c>
      <c r="AK21" s="294" t="str">
        <f t="shared" si="5"/>
        <v/>
      </c>
      <c r="AL21" s="294" t="str">
        <f t="shared" si="5"/>
        <v/>
      </c>
      <c r="AM21" s="294" t="str">
        <f t="shared" si="3"/>
        <v>Boş</v>
      </c>
      <c r="AN21" s="294" t="str">
        <f t="shared" si="3"/>
        <v>Boş</v>
      </c>
      <c r="AO21" s="294" t="str">
        <f t="shared" si="3"/>
        <v>Boş</v>
      </c>
      <c r="AP21" s="294" t="str">
        <f t="shared" si="3"/>
        <v>Boş</v>
      </c>
      <c r="AQ21" s="294" t="str">
        <f t="shared" si="3"/>
        <v>Boş</v>
      </c>
      <c r="AR21" s="294" t="str">
        <f t="shared" si="3"/>
        <v>Boş</v>
      </c>
      <c r="AS21" s="294" t="str">
        <f t="shared" si="3"/>
        <v>Boş</v>
      </c>
      <c r="AT21" s="294" t="str">
        <f t="shared" si="3"/>
        <v>Boş</v>
      </c>
      <c r="AU21" s="294" t="str">
        <f t="shared" si="3"/>
        <v>Boş</v>
      </c>
      <c r="AV21" s="294" t="str">
        <f t="shared" si="3"/>
        <v>Boş</v>
      </c>
      <c r="AW21" s="294" t="str">
        <f t="shared" si="3"/>
        <v>Boş</v>
      </c>
      <c r="AX21" s="294">
        <f t="shared" si="4"/>
        <v>15</v>
      </c>
    </row>
    <row r="22" spans="1:53" ht="15.75" customHeight="1" x14ac:dyDescent="0.25">
      <c r="A22" s="807"/>
      <c r="B22" s="102">
        <v>0.41666666666666702</v>
      </c>
      <c r="C22" s="301" t="s">
        <v>97</v>
      </c>
      <c r="D22" s="301" t="s">
        <v>97</v>
      </c>
      <c r="E22" s="301" t="s">
        <v>97</v>
      </c>
      <c r="F22" s="301" t="s">
        <v>97</v>
      </c>
      <c r="G22" s="301" t="s">
        <v>97</v>
      </c>
      <c r="H22" s="301" t="s">
        <v>97</v>
      </c>
      <c r="I22" s="301" t="s">
        <v>97</v>
      </c>
      <c r="J22" s="301" t="s">
        <v>97</v>
      </c>
      <c r="K22" s="301" t="s">
        <v>97</v>
      </c>
      <c r="L22" s="301" t="s">
        <v>97</v>
      </c>
      <c r="M22" s="301" t="s">
        <v>97</v>
      </c>
      <c r="N22" s="301" t="s">
        <v>97</v>
      </c>
      <c r="O22" s="301" t="s">
        <v>97</v>
      </c>
      <c r="P22" s="301" t="s">
        <v>97</v>
      </c>
      <c r="Q22" s="301" t="s">
        <v>97</v>
      </c>
      <c r="R22" s="301" t="s">
        <v>97</v>
      </c>
      <c r="S22" s="301" t="s">
        <v>97</v>
      </c>
      <c r="T22" s="301" t="s">
        <v>97</v>
      </c>
      <c r="U22" s="301" t="s">
        <v>97</v>
      </c>
      <c r="V22" s="301" t="s">
        <v>97</v>
      </c>
      <c r="W22" s="301" t="s">
        <v>97</v>
      </c>
      <c r="X22" s="301" t="s">
        <v>97</v>
      </c>
      <c r="Y22" s="301" t="s">
        <v>97</v>
      </c>
      <c r="Z22" s="294">
        <f>'PROGRAM-DERS'!W24</f>
        <v>15</v>
      </c>
      <c r="AA22" s="294">
        <f t="shared" si="2"/>
        <v>0</v>
      </c>
      <c r="AB22" s="294" t="str">
        <f t="shared" ref="AB22:AL31" si="6">IF(COUNTIF($C22:$Y22,AB$1)&gt;1,"Uyarı","")</f>
        <v/>
      </c>
      <c r="AC22" s="294" t="str">
        <f t="shared" si="6"/>
        <v/>
      </c>
      <c r="AD22" s="294" t="str">
        <f t="shared" si="6"/>
        <v/>
      </c>
      <c r="AE22" s="294" t="str">
        <f t="shared" si="6"/>
        <v/>
      </c>
      <c r="AF22" s="294" t="str">
        <f t="shared" si="6"/>
        <v/>
      </c>
      <c r="AG22" s="294" t="str">
        <f t="shared" si="6"/>
        <v/>
      </c>
      <c r="AH22" s="294" t="str">
        <f t="shared" si="6"/>
        <v/>
      </c>
      <c r="AI22" s="294" t="str">
        <f t="shared" si="6"/>
        <v/>
      </c>
      <c r="AJ22" s="294" t="str">
        <f t="shared" si="6"/>
        <v/>
      </c>
      <c r="AK22" s="294" t="str">
        <f t="shared" si="6"/>
        <v/>
      </c>
      <c r="AL22" s="294" t="str">
        <f t="shared" si="6"/>
        <v/>
      </c>
      <c r="AM22" s="294" t="str">
        <f t="shared" si="3"/>
        <v>Boş</v>
      </c>
      <c r="AN22" s="294" t="str">
        <f t="shared" si="3"/>
        <v>Boş</v>
      </c>
      <c r="AO22" s="294" t="str">
        <f t="shared" si="3"/>
        <v>Boş</v>
      </c>
      <c r="AP22" s="294" t="str">
        <f t="shared" si="3"/>
        <v>Boş</v>
      </c>
      <c r="AQ22" s="294" t="str">
        <f t="shared" si="3"/>
        <v>Boş</v>
      </c>
      <c r="AR22" s="294" t="str">
        <f t="shared" si="3"/>
        <v>Boş</v>
      </c>
      <c r="AS22" s="294" t="str">
        <f t="shared" si="3"/>
        <v>Boş</v>
      </c>
      <c r="AT22" s="294" t="str">
        <f t="shared" si="3"/>
        <v>Boş</v>
      </c>
      <c r="AU22" s="294" t="str">
        <f t="shared" si="3"/>
        <v>Boş</v>
      </c>
      <c r="AV22" s="294" t="str">
        <f t="shared" si="3"/>
        <v>Boş</v>
      </c>
      <c r="AW22" s="294" t="str">
        <f t="shared" si="3"/>
        <v>Boş</v>
      </c>
      <c r="AX22" s="294">
        <f t="shared" si="4"/>
        <v>15</v>
      </c>
    </row>
    <row r="23" spans="1:53" ht="15.75" customHeight="1" x14ac:dyDescent="0.25">
      <c r="A23" s="807"/>
      <c r="B23" s="102">
        <v>0.45833333333333298</v>
      </c>
      <c r="C23" s="301" t="s">
        <v>97</v>
      </c>
      <c r="D23" s="301" t="s">
        <v>97</v>
      </c>
      <c r="E23" s="301" t="s">
        <v>97</v>
      </c>
      <c r="F23" s="301" t="s">
        <v>97</v>
      </c>
      <c r="G23" s="301" t="s">
        <v>97</v>
      </c>
      <c r="H23" s="301" t="s">
        <v>97</v>
      </c>
      <c r="I23" s="301" t="s">
        <v>97</v>
      </c>
      <c r="J23" s="301" t="s">
        <v>97</v>
      </c>
      <c r="K23" s="301" t="s">
        <v>97</v>
      </c>
      <c r="L23" s="301" t="s">
        <v>97</v>
      </c>
      <c r="M23" s="301" t="s">
        <v>97</v>
      </c>
      <c r="N23" s="301" t="s">
        <v>97</v>
      </c>
      <c r="O23" s="301" t="s">
        <v>97</v>
      </c>
      <c r="P23" s="301" t="s">
        <v>97</v>
      </c>
      <c r="Q23" s="301" t="s">
        <v>97</v>
      </c>
      <c r="R23" s="301" t="s">
        <v>97</v>
      </c>
      <c r="S23" s="301" t="s">
        <v>97</v>
      </c>
      <c r="T23" s="301" t="s">
        <v>97</v>
      </c>
      <c r="U23" s="301" t="s">
        <v>97</v>
      </c>
      <c r="V23" s="301" t="s">
        <v>97</v>
      </c>
      <c r="W23" s="301" t="s">
        <v>97</v>
      </c>
      <c r="X23" s="301" t="s">
        <v>97</v>
      </c>
      <c r="Y23" s="301" t="s">
        <v>97</v>
      </c>
      <c r="Z23" s="294">
        <f>'PROGRAM-DERS'!W25</f>
        <v>13</v>
      </c>
      <c r="AA23" s="294">
        <f t="shared" si="2"/>
        <v>0</v>
      </c>
      <c r="AB23" s="294" t="str">
        <f t="shared" si="6"/>
        <v/>
      </c>
      <c r="AC23" s="294" t="str">
        <f t="shared" si="6"/>
        <v/>
      </c>
      <c r="AD23" s="294" t="str">
        <f t="shared" si="6"/>
        <v/>
      </c>
      <c r="AE23" s="294" t="str">
        <f t="shared" si="6"/>
        <v/>
      </c>
      <c r="AF23" s="294" t="str">
        <f t="shared" si="6"/>
        <v/>
      </c>
      <c r="AG23" s="294" t="str">
        <f t="shared" si="6"/>
        <v/>
      </c>
      <c r="AH23" s="294" t="str">
        <f t="shared" si="6"/>
        <v/>
      </c>
      <c r="AI23" s="294" t="str">
        <f t="shared" si="6"/>
        <v/>
      </c>
      <c r="AJ23" s="294" t="str">
        <f t="shared" si="6"/>
        <v/>
      </c>
      <c r="AK23" s="294" t="str">
        <f t="shared" si="6"/>
        <v/>
      </c>
      <c r="AL23" s="294" t="str">
        <f t="shared" si="6"/>
        <v/>
      </c>
      <c r="AM23" s="294" t="str">
        <f t="shared" si="3"/>
        <v>Boş</v>
      </c>
      <c r="AN23" s="294" t="str">
        <f t="shared" si="3"/>
        <v>Boş</v>
      </c>
      <c r="AO23" s="294" t="str">
        <f t="shared" si="3"/>
        <v>Boş</v>
      </c>
      <c r="AP23" s="294" t="str">
        <f t="shared" si="3"/>
        <v>Boş</v>
      </c>
      <c r="AQ23" s="294" t="str">
        <f t="shared" si="3"/>
        <v>Boş</v>
      </c>
      <c r="AR23" s="294" t="str">
        <f t="shared" si="3"/>
        <v>Boş</v>
      </c>
      <c r="AS23" s="294" t="str">
        <f t="shared" si="3"/>
        <v>Boş</v>
      </c>
      <c r="AT23" s="294" t="str">
        <f t="shared" si="3"/>
        <v>Boş</v>
      </c>
      <c r="AU23" s="294" t="str">
        <f t="shared" si="3"/>
        <v>Boş</v>
      </c>
      <c r="AV23" s="294" t="str">
        <f t="shared" si="3"/>
        <v>Boş</v>
      </c>
      <c r="AW23" s="294" t="str">
        <f t="shared" si="3"/>
        <v>Boş</v>
      </c>
      <c r="AX23" s="294">
        <f t="shared" si="4"/>
        <v>13</v>
      </c>
    </row>
    <row r="24" spans="1:53" ht="15.75" customHeight="1" x14ac:dyDescent="0.25">
      <c r="A24" s="807"/>
      <c r="B24" s="102">
        <v>0.5</v>
      </c>
      <c r="C24" s="301" t="s">
        <v>97</v>
      </c>
      <c r="D24" s="301" t="s">
        <v>97</v>
      </c>
      <c r="E24" s="301" t="s">
        <v>97</v>
      </c>
      <c r="F24" s="301" t="s">
        <v>97</v>
      </c>
      <c r="G24" s="301" t="s">
        <v>97</v>
      </c>
      <c r="H24" s="301" t="s">
        <v>97</v>
      </c>
      <c r="I24" s="301" t="s">
        <v>97</v>
      </c>
      <c r="J24" s="301" t="s">
        <v>97</v>
      </c>
      <c r="K24" s="301" t="s">
        <v>97</v>
      </c>
      <c r="L24" s="301" t="s">
        <v>97</v>
      </c>
      <c r="M24" s="301" t="s">
        <v>97</v>
      </c>
      <c r="N24" s="301" t="s">
        <v>97</v>
      </c>
      <c r="O24" s="301" t="s">
        <v>97</v>
      </c>
      <c r="P24" s="301" t="s">
        <v>97</v>
      </c>
      <c r="Q24" s="301" t="s">
        <v>97</v>
      </c>
      <c r="R24" s="301" t="s">
        <v>97</v>
      </c>
      <c r="S24" s="301" t="s">
        <v>97</v>
      </c>
      <c r="T24" s="301" t="s">
        <v>97</v>
      </c>
      <c r="U24" s="301" t="s">
        <v>97</v>
      </c>
      <c r="V24" s="301" t="s">
        <v>97</v>
      </c>
      <c r="W24" s="301" t="s">
        <v>97</v>
      </c>
      <c r="X24" s="301" t="s">
        <v>97</v>
      </c>
      <c r="Y24" s="301" t="s">
        <v>97</v>
      </c>
      <c r="Z24" s="294">
        <f>'PROGRAM-DERS'!W26</f>
        <v>12</v>
      </c>
      <c r="AA24" s="294">
        <f t="shared" si="2"/>
        <v>0</v>
      </c>
      <c r="AB24" s="294" t="str">
        <f t="shared" si="6"/>
        <v/>
      </c>
      <c r="AC24" s="294" t="str">
        <f t="shared" si="6"/>
        <v/>
      </c>
      <c r="AD24" s="294" t="str">
        <f t="shared" si="6"/>
        <v/>
      </c>
      <c r="AE24" s="294" t="str">
        <f t="shared" si="6"/>
        <v/>
      </c>
      <c r="AF24" s="294" t="str">
        <f t="shared" si="6"/>
        <v/>
      </c>
      <c r="AG24" s="294" t="str">
        <f t="shared" si="6"/>
        <v/>
      </c>
      <c r="AH24" s="294" t="str">
        <f t="shared" si="6"/>
        <v/>
      </c>
      <c r="AI24" s="294" t="str">
        <f t="shared" si="6"/>
        <v/>
      </c>
      <c r="AJ24" s="294" t="str">
        <f t="shared" si="6"/>
        <v/>
      </c>
      <c r="AK24" s="294" t="str">
        <f t="shared" si="6"/>
        <v/>
      </c>
      <c r="AL24" s="294" t="str">
        <f t="shared" si="6"/>
        <v/>
      </c>
      <c r="AM24" s="294" t="str">
        <f t="shared" si="3"/>
        <v>Boş</v>
      </c>
      <c r="AN24" s="294" t="str">
        <f t="shared" si="3"/>
        <v>Boş</v>
      </c>
      <c r="AO24" s="294" t="str">
        <f t="shared" si="3"/>
        <v>Boş</v>
      </c>
      <c r="AP24" s="294" t="str">
        <f t="shared" si="3"/>
        <v>Boş</v>
      </c>
      <c r="AQ24" s="294" t="str">
        <f t="shared" si="3"/>
        <v>Boş</v>
      </c>
      <c r="AR24" s="294" t="str">
        <f t="shared" si="3"/>
        <v>Boş</v>
      </c>
      <c r="AS24" s="294" t="str">
        <f t="shared" si="3"/>
        <v>Boş</v>
      </c>
      <c r="AT24" s="294" t="str">
        <f t="shared" si="3"/>
        <v>Boş</v>
      </c>
      <c r="AU24" s="294" t="str">
        <f t="shared" si="3"/>
        <v>Boş</v>
      </c>
      <c r="AV24" s="294" t="str">
        <f t="shared" si="3"/>
        <v>Boş</v>
      </c>
      <c r="AW24" s="294" t="str">
        <f t="shared" si="3"/>
        <v>Boş</v>
      </c>
      <c r="AX24" s="294">
        <f t="shared" si="4"/>
        <v>12</v>
      </c>
    </row>
    <row r="25" spans="1:53" ht="15.75" customHeight="1" x14ac:dyDescent="0.25">
      <c r="A25" s="807"/>
      <c r="B25" s="102">
        <v>0.54166666666666596</v>
      </c>
      <c r="C25" s="301" t="s">
        <v>97</v>
      </c>
      <c r="D25" s="301" t="s">
        <v>97</v>
      </c>
      <c r="E25" s="301" t="s">
        <v>97</v>
      </c>
      <c r="F25" s="301" t="s">
        <v>97</v>
      </c>
      <c r="G25" s="301" t="s">
        <v>97</v>
      </c>
      <c r="H25" s="301" t="s">
        <v>97</v>
      </c>
      <c r="I25" s="301" t="s">
        <v>97</v>
      </c>
      <c r="J25" s="301" t="s">
        <v>97</v>
      </c>
      <c r="K25" s="301" t="s">
        <v>97</v>
      </c>
      <c r="L25" s="301" t="s">
        <v>97</v>
      </c>
      <c r="M25" s="301" t="s">
        <v>97</v>
      </c>
      <c r="N25" s="301" t="s">
        <v>97</v>
      </c>
      <c r="O25" s="301" t="s">
        <v>97</v>
      </c>
      <c r="P25" s="301" t="s">
        <v>97</v>
      </c>
      <c r="Q25" s="301" t="s">
        <v>97</v>
      </c>
      <c r="R25" s="301" t="s">
        <v>97</v>
      </c>
      <c r="S25" s="301" t="s">
        <v>97</v>
      </c>
      <c r="T25" s="301" t="s">
        <v>97</v>
      </c>
      <c r="U25" s="301" t="s">
        <v>97</v>
      </c>
      <c r="V25" s="301" t="s">
        <v>97</v>
      </c>
      <c r="W25" s="301" t="s">
        <v>97</v>
      </c>
      <c r="X25" s="301" t="s">
        <v>97</v>
      </c>
      <c r="Y25" s="301" t="s">
        <v>97</v>
      </c>
      <c r="Z25" s="294">
        <f>'PROGRAM-DERS'!W27</f>
        <v>12</v>
      </c>
      <c r="AA25" s="294">
        <f t="shared" si="2"/>
        <v>0</v>
      </c>
      <c r="AB25" s="294" t="str">
        <f t="shared" si="6"/>
        <v/>
      </c>
      <c r="AC25" s="294" t="str">
        <f t="shared" si="6"/>
        <v/>
      </c>
      <c r="AD25" s="294" t="str">
        <f t="shared" si="6"/>
        <v/>
      </c>
      <c r="AE25" s="294" t="str">
        <f t="shared" si="6"/>
        <v/>
      </c>
      <c r="AF25" s="294" t="str">
        <f t="shared" si="6"/>
        <v/>
      </c>
      <c r="AG25" s="294" t="str">
        <f t="shared" si="6"/>
        <v/>
      </c>
      <c r="AH25" s="294" t="str">
        <f t="shared" si="6"/>
        <v/>
      </c>
      <c r="AI25" s="294" t="str">
        <f t="shared" si="6"/>
        <v/>
      </c>
      <c r="AJ25" s="294" t="str">
        <f t="shared" si="6"/>
        <v/>
      </c>
      <c r="AK25" s="294" t="str">
        <f t="shared" si="6"/>
        <v/>
      </c>
      <c r="AL25" s="294" t="str">
        <f t="shared" si="6"/>
        <v/>
      </c>
      <c r="AM25" s="294" t="str">
        <f t="shared" si="3"/>
        <v>Boş</v>
      </c>
      <c r="AN25" s="294" t="str">
        <f t="shared" si="3"/>
        <v>Boş</v>
      </c>
      <c r="AO25" s="294" t="str">
        <f t="shared" si="3"/>
        <v>Boş</v>
      </c>
      <c r="AP25" s="294" t="str">
        <f t="shared" si="3"/>
        <v>Boş</v>
      </c>
      <c r="AQ25" s="294" t="str">
        <f t="shared" si="3"/>
        <v>Boş</v>
      </c>
      <c r="AR25" s="294" t="str">
        <f t="shared" si="3"/>
        <v>Boş</v>
      </c>
      <c r="AS25" s="294" t="str">
        <f t="shared" si="3"/>
        <v>Boş</v>
      </c>
      <c r="AT25" s="294" t="str">
        <f t="shared" si="3"/>
        <v>Boş</v>
      </c>
      <c r="AU25" s="294" t="str">
        <f t="shared" si="3"/>
        <v>Boş</v>
      </c>
      <c r="AV25" s="294" t="str">
        <f t="shared" si="3"/>
        <v>Boş</v>
      </c>
      <c r="AW25" s="294" t="str">
        <f t="shared" si="3"/>
        <v>Boş</v>
      </c>
      <c r="AX25" s="294">
        <f t="shared" si="4"/>
        <v>12</v>
      </c>
    </row>
    <row r="26" spans="1:53" ht="15.75" customHeight="1" x14ac:dyDescent="0.25">
      <c r="A26" s="807"/>
      <c r="B26" s="102">
        <v>0.58333333333333304</v>
      </c>
      <c r="C26" s="301" t="s">
        <v>97</v>
      </c>
      <c r="D26" s="301" t="s">
        <v>97</v>
      </c>
      <c r="E26" s="301" t="s">
        <v>97</v>
      </c>
      <c r="F26" s="301" t="s">
        <v>97</v>
      </c>
      <c r="G26" s="301" t="s">
        <v>97</v>
      </c>
      <c r="H26" s="301" t="s">
        <v>97</v>
      </c>
      <c r="I26" s="301" t="s">
        <v>97</v>
      </c>
      <c r="J26" s="301" t="s">
        <v>97</v>
      </c>
      <c r="K26" s="301" t="s">
        <v>97</v>
      </c>
      <c r="L26" s="301" t="s">
        <v>97</v>
      </c>
      <c r="M26" s="301" t="s">
        <v>97</v>
      </c>
      <c r="N26" s="301" t="s">
        <v>97</v>
      </c>
      <c r="O26" s="301" t="s">
        <v>97</v>
      </c>
      <c r="P26" s="301" t="s">
        <v>97</v>
      </c>
      <c r="Q26" s="301" t="s">
        <v>97</v>
      </c>
      <c r="R26" s="301" t="s">
        <v>97</v>
      </c>
      <c r="S26" s="301" t="s">
        <v>97</v>
      </c>
      <c r="T26" s="301" t="s">
        <v>97</v>
      </c>
      <c r="U26" s="301" t="s">
        <v>97</v>
      </c>
      <c r="V26" s="301" t="s">
        <v>97</v>
      </c>
      <c r="W26" s="301" t="s">
        <v>97</v>
      </c>
      <c r="X26" s="301" t="s">
        <v>97</v>
      </c>
      <c r="Y26" s="301" t="s">
        <v>97</v>
      </c>
      <c r="Z26" s="294">
        <f>'PROGRAM-DERS'!W28</f>
        <v>13</v>
      </c>
      <c r="AA26" s="294">
        <f t="shared" si="2"/>
        <v>0</v>
      </c>
      <c r="AB26" s="294" t="str">
        <f t="shared" si="6"/>
        <v/>
      </c>
      <c r="AC26" s="294" t="str">
        <f t="shared" si="6"/>
        <v/>
      </c>
      <c r="AD26" s="294" t="str">
        <f t="shared" si="6"/>
        <v/>
      </c>
      <c r="AE26" s="294" t="str">
        <f t="shared" si="6"/>
        <v/>
      </c>
      <c r="AF26" s="294" t="str">
        <f t="shared" si="6"/>
        <v/>
      </c>
      <c r="AG26" s="294" t="str">
        <f t="shared" si="6"/>
        <v/>
      </c>
      <c r="AH26" s="294" t="str">
        <f t="shared" si="6"/>
        <v/>
      </c>
      <c r="AI26" s="294" t="str">
        <f t="shared" si="6"/>
        <v/>
      </c>
      <c r="AJ26" s="294" t="str">
        <f t="shared" si="6"/>
        <v/>
      </c>
      <c r="AK26" s="294" t="str">
        <f t="shared" si="6"/>
        <v/>
      </c>
      <c r="AL26" s="294" t="str">
        <f t="shared" si="6"/>
        <v/>
      </c>
      <c r="AM26" s="294" t="str">
        <f t="shared" si="3"/>
        <v>Boş</v>
      </c>
      <c r="AN26" s="294" t="str">
        <f t="shared" si="3"/>
        <v>Boş</v>
      </c>
      <c r="AO26" s="294" t="str">
        <f t="shared" si="3"/>
        <v>Boş</v>
      </c>
      <c r="AP26" s="294" t="str">
        <f t="shared" si="3"/>
        <v>Boş</v>
      </c>
      <c r="AQ26" s="294" t="str">
        <f t="shared" si="3"/>
        <v>Boş</v>
      </c>
      <c r="AR26" s="294" t="str">
        <f t="shared" si="3"/>
        <v>Boş</v>
      </c>
      <c r="AS26" s="294" t="str">
        <f t="shared" si="3"/>
        <v>Boş</v>
      </c>
      <c r="AT26" s="294" t="str">
        <f t="shared" si="3"/>
        <v>Boş</v>
      </c>
      <c r="AU26" s="294" t="str">
        <f t="shared" si="3"/>
        <v>Boş</v>
      </c>
      <c r="AV26" s="294" t="str">
        <f t="shared" si="3"/>
        <v>Boş</v>
      </c>
      <c r="AW26" s="294" t="str">
        <f t="shared" si="3"/>
        <v>Boş</v>
      </c>
      <c r="AX26" s="294">
        <f t="shared" si="4"/>
        <v>13</v>
      </c>
    </row>
    <row r="27" spans="1:53" s="300" customFormat="1" ht="15.75" customHeight="1" x14ac:dyDescent="0.25">
      <c r="A27" s="807"/>
      <c r="B27" s="164">
        <v>0.625</v>
      </c>
      <c r="C27" s="301" t="s">
        <v>97</v>
      </c>
      <c r="D27" s="301" t="s">
        <v>97</v>
      </c>
      <c r="E27" s="301" t="s">
        <v>97</v>
      </c>
      <c r="F27" s="301" t="s">
        <v>97</v>
      </c>
      <c r="G27" s="301" t="s">
        <v>97</v>
      </c>
      <c r="H27" s="301" t="s">
        <v>97</v>
      </c>
      <c r="I27" s="301" t="s">
        <v>97</v>
      </c>
      <c r="J27" s="301" t="s">
        <v>97</v>
      </c>
      <c r="K27" s="301" t="s">
        <v>97</v>
      </c>
      <c r="L27" s="301" t="s">
        <v>97</v>
      </c>
      <c r="M27" s="301" t="s">
        <v>97</v>
      </c>
      <c r="N27" s="301" t="s">
        <v>97</v>
      </c>
      <c r="O27" s="301" t="s">
        <v>97</v>
      </c>
      <c r="P27" s="301" t="s">
        <v>97</v>
      </c>
      <c r="Q27" s="301" t="s">
        <v>97</v>
      </c>
      <c r="R27" s="301" t="s">
        <v>97</v>
      </c>
      <c r="S27" s="301" t="s">
        <v>97</v>
      </c>
      <c r="T27" s="301" t="s">
        <v>97</v>
      </c>
      <c r="U27" s="301" t="s">
        <v>97</v>
      </c>
      <c r="V27" s="301" t="s">
        <v>97</v>
      </c>
      <c r="W27" s="301" t="s">
        <v>97</v>
      </c>
      <c r="X27" s="301" t="s">
        <v>97</v>
      </c>
      <c r="Y27" s="301" t="s">
        <v>97</v>
      </c>
      <c r="Z27" s="294">
        <f>'PROGRAM-DERS'!W29</f>
        <v>13</v>
      </c>
      <c r="AA27" s="294">
        <f t="shared" si="2"/>
        <v>0</v>
      </c>
      <c r="AB27" s="294" t="str">
        <f t="shared" si="6"/>
        <v/>
      </c>
      <c r="AC27" s="294" t="str">
        <f t="shared" si="6"/>
        <v/>
      </c>
      <c r="AD27" s="294" t="str">
        <f t="shared" si="6"/>
        <v/>
      </c>
      <c r="AE27" s="294" t="str">
        <f t="shared" si="6"/>
        <v/>
      </c>
      <c r="AF27" s="294" t="str">
        <f t="shared" si="6"/>
        <v/>
      </c>
      <c r="AG27" s="294" t="str">
        <f t="shared" si="6"/>
        <v/>
      </c>
      <c r="AH27" s="294" t="str">
        <f t="shared" si="6"/>
        <v/>
      </c>
      <c r="AI27" s="294" t="str">
        <f t="shared" si="6"/>
        <v/>
      </c>
      <c r="AJ27" s="294" t="str">
        <f t="shared" si="6"/>
        <v/>
      </c>
      <c r="AK27" s="294" t="str">
        <f t="shared" si="6"/>
        <v/>
      </c>
      <c r="AL27" s="294" t="str">
        <f t="shared" si="6"/>
        <v/>
      </c>
      <c r="AM27" s="294" t="str">
        <f t="shared" si="3"/>
        <v>Boş</v>
      </c>
      <c r="AN27" s="294" t="str">
        <f t="shared" si="3"/>
        <v>Boş</v>
      </c>
      <c r="AO27" s="294" t="str">
        <f t="shared" si="3"/>
        <v>Boş</v>
      </c>
      <c r="AP27" s="294" t="str">
        <f t="shared" si="3"/>
        <v>Boş</v>
      </c>
      <c r="AQ27" s="294" t="str">
        <f t="shared" si="3"/>
        <v>Boş</v>
      </c>
      <c r="AR27" s="294" t="str">
        <f t="shared" si="3"/>
        <v>Boş</v>
      </c>
      <c r="AS27" s="294" t="str">
        <f t="shared" si="3"/>
        <v>Boş</v>
      </c>
      <c r="AT27" s="294" t="str">
        <f t="shared" si="3"/>
        <v>Boş</v>
      </c>
      <c r="AU27" s="294" t="str">
        <f t="shared" si="3"/>
        <v>Boş</v>
      </c>
      <c r="AV27" s="294" t="str">
        <f t="shared" si="3"/>
        <v>Boş</v>
      </c>
      <c r="AW27" s="294" t="str">
        <f t="shared" si="3"/>
        <v>Boş</v>
      </c>
      <c r="AX27" s="294">
        <f t="shared" si="4"/>
        <v>13</v>
      </c>
      <c r="AY27" s="293"/>
      <c r="AZ27" s="293"/>
      <c r="BA27" s="293"/>
    </row>
    <row r="28" spans="1:53" s="300" customFormat="1" ht="15.75" customHeight="1" x14ac:dyDescent="0.25">
      <c r="A28" s="807"/>
      <c r="B28" s="164">
        <v>0.66666666666666596</v>
      </c>
      <c r="C28" s="301" t="s">
        <v>97</v>
      </c>
      <c r="D28" s="301" t="s">
        <v>97</v>
      </c>
      <c r="E28" s="301" t="s">
        <v>97</v>
      </c>
      <c r="F28" s="301" t="s">
        <v>97</v>
      </c>
      <c r="G28" s="301" t="s">
        <v>97</v>
      </c>
      <c r="H28" s="301" t="s">
        <v>97</v>
      </c>
      <c r="I28" s="301" t="s">
        <v>97</v>
      </c>
      <c r="J28" s="301" t="s">
        <v>97</v>
      </c>
      <c r="K28" s="301" t="s">
        <v>97</v>
      </c>
      <c r="L28" s="301" t="s">
        <v>97</v>
      </c>
      <c r="M28" s="301" t="s">
        <v>97</v>
      </c>
      <c r="N28" s="301" t="s">
        <v>97</v>
      </c>
      <c r="O28" s="301" t="s">
        <v>97</v>
      </c>
      <c r="P28" s="301" t="s">
        <v>97</v>
      </c>
      <c r="Q28" s="301" t="s">
        <v>97</v>
      </c>
      <c r="R28" s="301" t="s">
        <v>97</v>
      </c>
      <c r="S28" s="301" t="s">
        <v>97</v>
      </c>
      <c r="T28" s="301" t="s">
        <v>97</v>
      </c>
      <c r="U28" s="301" t="s">
        <v>97</v>
      </c>
      <c r="V28" s="301" t="s">
        <v>97</v>
      </c>
      <c r="W28" s="301" t="s">
        <v>97</v>
      </c>
      <c r="X28" s="301" t="s">
        <v>97</v>
      </c>
      <c r="Y28" s="301" t="s">
        <v>97</v>
      </c>
      <c r="Z28" s="294">
        <f>'PROGRAM-DERS'!W30</f>
        <v>10</v>
      </c>
      <c r="AA28" s="294">
        <f t="shared" si="2"/>
        <v>0</v>
      </c>
      <c r="AB28" s="294" t="str">
        <f t="shared" si="6"/>
        <v/>
      </c>
      <c r="AC28" s="294" t="str">
        <f t="shared" si="6"/>
        <v/>
      </c>
      <c r="AD28" s="294" t="str">
        <f t="shared" si="6"/>
        <v/>
      </c>
      <c r="AE28" s="294" t="str">
        <f t="shared" si="6"/>
        <v/>
      </c>
      <c r="AF28" s="294" t="str">
        <f t="shared" si="6"/>
        <v/>
      </c>
      <c r="AG28" s="294" t="str">
        <f t="shared" si="6"/>
        <v/>
      </c>
      <c r="AH28" s="294" t="str">
        <f t="shared" si="6"/>
        <v/>
      </c>
      <c r="AI28" s="294" t="str">
        <f t="shared" si="6"/>
        <v/>
      </c>
      <c r="AJ28" s="294" t="str">
        <f t="shared" si="6"/>
        <v/>
      </c>
      <c r="AK28" s="294" t="str">
        <f t="shared" si="6"/>
        <v/>
      </c>
      <c r="AL28" s="294" t="str">
        <f t="shared" si="6"/>
        <v/>
      </c>
      <c r="AM28" s="294" t="str">
        <f t="shared" si="3"/>
        <v>Boş</v>
      </c>
      <c r="AN28" s="294" t="str">
        <f t="shared" si="3"/>
        <v>Boş</v>
      </c>
      <c r="AO28" s="294" t="str">
        <f t="shared" si="3"/>
        <v>Boş</v>
      </c>
      <c r="AP28" s="294" t="str">
        <f t="shared" si="3"/>
        <v>Boş</v>
      </c>
      <c r="AQ28" s="294" t="str">
        <f t="shared" si="3"/>
        <v>Boş</v>
      </c>
      <c r="AR28" s="294" t="str">
        <f t="shared" si="3"/>
        <v>Boş</v>
      </c>
      <c r="AS28" s="294" t="str">
        <f t="shared" si="3"/>
        <v>Boş</v>
      </c>
      <c r="AT28" s="294" t="str">
        <f t="shared" si="3"/>
        <v>Boş</v>
      </c>
      <c r="AU28" s="294" t="str">
        <f t="shared" si="3"/>
        <v>Boş</v>
      </c>
      <c r="AV28" s="294" t="str">
        <f t="shared" si="3"/>
        <v>Boş</v>
      </c>
      <c r="AW28" s="294" t="str">
        <f t="shared" si="3"/>
        <v>Boş</v>
      </c>
      <c r="AX28" s="294">
        <f t="shared" si="4"/>
        <v>10</v>
      </c>
      <c r="AY28" s="293"/>
      <c r="AZ28" s="293"/>
      <c r="BA28" s="293"/>
    </row>
    <row r="29" spans="1:53" s="300" customFormat="1" ht="15.75" customHeight="1" x14ac:dyDescent="0.25">
      <c r="A29" s="807"/>
      <c r="B29" s="164">
        <v>0.70833333333333304</v>
      </c>
      <c r="C29" s="301" t="s">
        <v>97</v>
      </c>
      <c r="D29" s="301" t="s">
        <v>97</v>
      </c>
      <c r="E29" s="301" t="s">
        <v>97</v>
      </c>
      <c r="F29" s="301" t="s">
        <v>97</v>
      </c>
      <c r="G29" s="301" t="s">
        <v>97</v>
      </c>
      <c r="H29" s="301" t="s">
        <v>97</v>
      </c>
      <c r="I29" s="301" t="s">
        <v>97</v>
      </c>
      <c r="J29" s="301" t="s">
        <v>97</v>
      </c>
      <c r="K29" s="301" t="s">
        <v>97</v>
      </c>
      <c r="L29" s="301" t="s">
        <v>97</v>
      </c>
      <c r="M29" s="301" t="s">
        <v>97</v>
      </c>
      <c r="N29" s="301" t="s">
        <v>97</v>
      </c>
      <c r="O29" s="301" t="s">
        <v>97</v>
      </c>
      <c r="P29" s="301" t="s">
        <v>97</v>
      </c>
      <c r="Q29" s="301" t="s">
        <v>97</v>
      </c>
      <c r="R29" s="301" t="s">
        <v>97</v>
      </c>
      <c r="S29" s="301" t="s">
        <v>97</v>
      </c>
      <c r="T29" s="301" t="s">
        <v>97</v>
      </c>
      <c r="U29" s="301" t="s">
        <v>97</v>
      </c>
      <c r="V29" s="301" t="s">
        <v>97</v>
      </c>
      <c r="W29" s="301" t="s">
        <v>97</v>
      </c>
      <c r="X29" s="301" t="s">
        <v>97</v>
      </c>
      <c r="Y29" s="301" t="s">
        <v>97</v>
      </c>
      <c r="Z29" s="294">
        <f>'PROGRAM-DERS'!W31</f>
        <v>16</v>
      </c>
      <c r="AA29" s="294">
        <f t="shared" si="2"/>
        <v>0</v>
      </c>
      <c r="AB29" s="294" t="str">
        <f t="shared" si="6"/>
        <v/>
      </c>
      <c r="AC29" s="294" t="str">
        <f t="shared" si="6"/>
        <v/>
      </c>
      <c r="AD29" s="294" t="str">
        <f t="shared" si="6"/>
        <v/>
      </c>
      <c r="AE29" s="294" t="str">
        <f t="shared" si="6"/>
        <v/>
      </c>
      <c r="AF29" s="294" t="str">
        <f t="shared" si="6"/>
        <v/>
      </c>
      <c r="AG29" s="294" t="str">
        <f t="shared" si="6"/>
        <v/>
      </c>
      <c r="AH29" s="294" t="str">
        <f t="shared" si="6"/>
        <v/>
      </c>
      <c r="AI29" s="294" t="str">
        <f t="shared" si="6"/>
        <v/>
      </c>
      <c r="AJ29" s="294" t="str">
        <f t="shared" si="6"/>
        <v/>
      </c>
      <c r="AK29" s="294" t="str">
        <f t="shared" si="6"/>
        <v/>
      </c>
      <c r="AL29" s="294" t="str">
        <f t="shared" si="6"/>
        <v/>
      </c>
      <c r="AM29" s="294" t="str">
        <f t="shared" si="3"/>
        <v>Boş</v>
      </c>
      <c r="AN29" s="294" t="str">
        <f t="shared" si="3"/>
        <v>Boş</v>
      </c>
      <c r="AO29" s="294" t="str">
        <f t="shared" si="3"/>
        <v>Boş</v>
      </c>
      <c r="AP29" s="294" t="str">
        <f t="shared" si="3"/>
        <v>Boş</v>
      </c>
      <c r="AQ29" s="294" t="str">
        <f t="shared" si="3"/>
        <v>Boş</v>
      </c>
      <c r="AR29" s="294" t="str">
        <f t="shared" si="3"/>
        <v>Boş</v>
      </c>
      <c r="AS29" s="294" t="str">
        <f t="shared" si="3"/>
        <v>Boş</v>
      </c>
      <c r="AT29" s="294" t="str">
        <f t="shared" si="3"/>
        <v>Boş</v>
      </c>
      <c r="AU29" s="294" t="str">
        <f t="shared" si="3"/>
        <v>Boş</v>
      </c>
      <c r="AV29" s="294" t="str">
        <f t="shared" si="3"/>
        <v>Boş</v>
      </c>
      <c r="AW29" s="294" t="str">
        <f t="shared" si="3"/>
        <v>Boş</v>
      </c>
      <c r="AX29" s="294">
        <f t="shared" si="4"/>
        <v>16</v>
      </c>
      <c r="AY29" s="293"/>
      <c r="AZ29" s="293"/>
      <c r="BA29" s="293"/>
    </row>
    <row r="30" spans="1:53" s="300" customFormat="1" ht="15.75" customHeight="1" x14ac:dyDescent="0.25">
      <c r="A30" s="807"/>
      <c r="B30" s="164">
        <v>0.75</v>
      </c>
      <c r="C30" s="301" t="s">
        <v>97</v>
      </c>
      <c r="D30" s="301" t="s">
        <v>97</v>
      </c>
      <c r="E30" s="301" t="s">
        <v>97</v>
      </c>
      <c r="F30" s="301" t="s">
        <v>97</v>
      </c>
      <c r="G30" s="301" t="s">
        <v>97</v>
      </c>
      <c r="H30" s="301" t="s">
        <v>97</v>
      </c>
      <c r="I30" s="301" t="s">
        <v>97</v>
      </c>
      <c r="J30" s="301" t="s">
        <v>97</v>
      </c>
      <c r="K30" s="301" t="s">
        <v>97</v>
      </c>
      <c r="L30" s="301" t="s">
        <v>97</v>
      </c>
      <c r="M30" s="301" t="s">
        <v>97</v>
      </c>
      <c r="N30" s="301" t="s">
        <v>97</v>
      </c>
      <c r="O30" s="301" t="s">
        <v>97</v>
      </c>
      <c r="P30" s="301" t="s">
        <v>97</v>
      </c>
      <c r="Q30" s="301" t="s">
        <v>97</v>
      </c>
      <c r="R30" s="301" t="s">
        <v>97</v>
      </c>
      <c r="S30" s="301" t="s">
        <v>97</v>
      </c>
      <c r="T30" s="301" t="s">
        <v>97</v>
      </c>
      <c r="U30" s="301" t="s">
        <v>97</v>
      </c>
      <c r="V30" s="301" t="s">
        <v>97</v>
      </c>
      <c r="W30" s="301" t="s">
        <v>97</v>
      </c>
      <c r="X30" s="301" t="s">
        <v>97</v>
      </c>
      <c r="Y30" s="301" t="s">
        <v>97</v>
      </c>
      <c r="Z30" s="294">
        <f>'PROGRAM-DERS'!W32</f>
        <v>16</v>
      </c>
      <c r="AA30" s="294">
        <f t="shared" si="2"/>
        <v>0</v>
      </c>
      <c r="AB30" s="294" t="str">
        <f t="shared" si="6"/>
        <v/>
      </c>
      <c r="AC30" s="294" t="str">
        <f t="shared" si="6"/>
        <v/>
      </c>
      <c r="AD30" s="294" t="str">
        <f t="shared" si="6"/>
        <v/>
      </c>
      <c r="AE30" s="294" t="str">
        <f t="shared" si="6"/>
        <v/>
      </c>
      <c r="AF30" s="294" t="str">
        <f t="shared" si="6"/>
        <v/>
      </c>
      <c r="AG30" s="294" t="str">
        <f t="shared" si="6"/>
        <v/>
      </c>
      <c r="AH30" s="294" t="str">
        <f t="shared" si="6"/>
        <v/>
      </c>
      <c r="AI30" s="294" t="str">
        <f t="shared" si="6"/>
        <v/>
      </c>
      <c r="AJ30" s="294" t="str">
        <f t="shared" si="6"/>
        <v/>
      </c>
      <c r="AK30" s="294" t="str">
        <f t="shared" si="6"/>
        <v/>
      </c>
      <c r="AL30" s="294" t="str">
        <f t="shared" si="6"/>
        <v/>
      </c>
      <c r="AM30" s="294" t="str">
        <f t="shared" si="3"/>
        <v>Boş</v>
      </c>
      <c r="AN30" s="294" t="str">
        <f t="shared" si="3"/>
        <v>Boş</v>
      </c>
      <c r="AO30" s="294" t="str">
        <f t="shared" si="3"/>
        <v>Boş</v>
      </c>
      <c r="AP30" s="294" t="str">
        <f t="shared" si="3"/>
        <v>Boş</v>
      </c>
      <c r="AQ30" s="294" t="str">
        <f t="shared" si="3"/>
        <v>Boş</v>
      </c>
      <c r="AR30" s="294" t="str">
        <f t="shared" si="3"/>
        <v>Boş</v>
      </c>
      <c r="AS30" s="294" t="str">
        <f t="shared" si="3"/>
        <v>Boş</v>
      </c>
      <c r="AT30" s="294" t="str">
        <f t="shared" si="3"/>
        <v>Boş</v>
      </c>
      <c r="AU30" s="294" t="str">
        <f t="shared" si="3"/>
        <v>Boş</v>
      </c>
      <c r="AV30" s="294" t="str">
        <f t="shared" si="3"/>
        <v>Boş</v>
      </c>
      <c r="AW30" s="294" t="str">
        <f t="shared" si="3"/>
        <v>Boş</v>
      </c>
      <c r="AX30" s="294">
        <f t="shared" si="4"/>
        <v>16</v>
      </c>
      <c r="AY30" s="293"/>
      <c r="AZ30" s="293"/>
      <c r="BA30" s="293"/>
    </row>
    <row r="31" spans="1:53" s="300" customFormat="1" ht="15.75" customHeight="1" x14ac:dyDescent="0.25">
      <c r="A31" s="807"/>
      <c r="B31" s="164">
        <v>0.79166666666666696</v>
      </c>
      <c r="C31" s="301" t="s">
        <v>97</v>
      </c>
      <c r="D31" s="301" t="s">
        <v>97</v>
      </c>
      <c r="E31" s="301" t="s">
        <v>97</v>
      </c>
      <c r="F31" s="301" t="s">
        <v>97</v>
      </c>
      <c r="G31" s="301" t="s">
        <v>97</v>
      </c>
      <c r="H31" s="301" t="s">
        <v>97</v>
      </c>
      <c r="I31" s="301" t="s">
        <v>97</v>
      </c>
      <c r="J31" s="301" t="s">
        <v>97</v>
      </c>
      <c r="K31" s="301" t="s">
        <v>97</v>
      </c>
      <c r="L31" s="301" t="s">
        <v>97</v>
      </c>
      <c r="M31" s="301" t="s">
        <v>97</v>
      </c>
      <c r="N31" s="301" t="s">
        <v>97</v>
      </c>
      <c r="O31" s="301" t="s">
        <v>97</v>
      </c>
      <c r="P31" s="301" t="s">
        <v>97</v>
      </c>
      <c r="Q31" s="301" t="s">
        <v>97</v>
      </c>
      <c r="R31" s="301" t="s">
        <v>97</v>
      </c>
      <c r="S31" s="301" t="s">
        <v>97</v>
      </c>
      <c r="T31" s="301" t="s">
        <v>97</v>
      </c>
      <c r="U31" s="301" t="s">
        <v>97</v>
      </c>
      <c r="V31" s="301" t="s">
        <v>97</v>
      </c>
      <c r="W31" s="301" t="s">
        <v>97</v>
      </c>
      <c r="X31" s="301" t="s">
        <v>97</v>
      </c>
      <c r="Y31" s="301" t="s">
        <v>97</v>
      </c>
      <c r="Z31" s="294">
        <f>'PROGRAM-DERS'!W33</f>
        <v>16</v>
      </c>
      <c r="AA31" s="294">
        <f t="shared" si="2"/>
        <v>0</v>
      </c>
      <c r="AB31" s="294" t="str">
        <f t="shared" si="6"/>
        <v/>
      </c>
      <c r="AC31" s="294" t="str">
        <f t="shared" si="6"/>
        <v/>
      </c>
      <c r="AD31" s="294" t="str">
        <f t="shared" si="6"/>
        <v/>
      </c>
      <c r="AE31" s="294" t="str">
        <f t="shared" si="6"/>
        <v/>
      </c>
      <c r="AF31" s="294" t="str">
        <f t="shared" si="6"/>
        <v/>
      </c>
      <c r="AG31" s="294" t="str">
        <f t="shared" si="6"/>
        <v/>
      </c>
      <c r="AH31" s="294" t="str">
        <f t="shared" si="6"/>
        <v/>
      </c>
      <c r="AI31" s="294" t="str">
        <f t="shared" si="6"/>
        <v/>
      </c>
      <c r="AJ31" s="294" t="str">
        <f t="shared" si="6"/>
        <v/>
      </c>
      <c r="AK31" s="294" t="str">
        <f t="shared" si="6"/>
        <v/>
      </c>
      <c r="AL31" s="294" t="str">
        <f t="shared" si="6"/>
        <v/>
      </c>
      <c r="AM31" s="294" t="str">
        <f t="shared" si="3"/>
        <v>Boş</v>
      </c>
      <c r="AN31" s="294" t="str">
        <f t="shared" si="3"/>
        <v>Boş</v>
      </c>
      <c r="AO31" s="294" t="str">
        <f t="shared" si="3"/>
        <v>Boş</v>
      </c>
      <c r="AP31" s="294" t="str">
        <f t="shared" si="3"/>
        <v>Boş</v>
      </c>
      <c r="AQ31" s="294" t="str">
        <f t="shared" si="3"/>
        <v>Boş</v>
      </c>
      <c r="AR31" s="294" t="str">
        <f t="shared" si="3"/>
        <v>Boş</v>
      </c>
      <c r="AS31" s="294" t="str">
        <f t="shared" si="3"/>
        <v>Boş</v>
      </c>
      <c r="AT31" s="294" t="str">
        <f t="shared" si="3"/>
        <v>Boş</v>
      </c>
      <c r="AU31" s="294" t="str">
        <f t="shared" si="3"/>
        <v>Boş</v>
      </c>
      <c r="AV31" s="294" t="str">
        <f t="shared" si="3"/>
        <v>Boş</v>
      </c>
      <c r="AW31" s="294" t="str">
        <f t="shared" si="3"/>
        <v>Boş</v>
      </c>
      <c r="AX31" s="294">
        <f t="shared" si="4"/>
        <v>16</v>
      </c>
      <c r="AY31" s="293"/>
      <c r="AZ31" s="293"/>
      <c r="BA31" s="293"/>
    </row>
    <row r="32" spans="1:53" s="300" customFormat="1" ht="15.75" customHeight="1" x14ac:dyDescent="0.25">
      <c r="A32" s="807"/>
      <c r="B32" s="164">
        <v>0.83333333333333304</v>
      </c>
      <c r="C32" s="301" t="s">
        <v>97</v>
      </c>
      <c r="D32" s="301" t="s">
        <v>97</v>
      </c>
      <c r="E32" s="301" t="s">
        <v>97</v>
      </c>
      <c r="F32" s="301" t="s">
        <v>97</v>
      </c>
      <c r="G32" s="301" t="s">
        <v>97</v>
      </c>
      <c r="H32" s="301" t="s">
        <v>97</v>
      </c>
      <c r="I32" s="301" t="s">
        <v>97</v>
      </c>
      <c r="J32" s="301" t="s">
        <v>97</v>
      </c>
      <c r="K32" s="301" t="s">
        <v>97</v>
      </c>
      <c r="L32" s="301" t="s">
        <v>97</v>
      </c>
      <c r="M32" s="301" t="s">
        <v>97</v>
      </c>
      <c r="N32" s="301" t="s">
        <v>97</v>
      </c>
      <c r="O32" s="301" t="s">
        <v>97</v>
      </c>
      <c r="P32" s="301" t="s">
        <v>97</v>
      </c>
      <c r="Q32" s="301" t="s">
        <v>97</v>
      </c>
      <c r="R32" s="301" t="s">
        <v>97</v>
      </c>
      <c r="S32" s="301" t="s">
        <v>97</v>
      </c>
      <c r="T32" s="301" t="s">
        <v>97</v>
      </c>
      <c r="U32" s="301" t="s">
        <v>97</v>
      </c>
      <c r="V32" s="301" t="s">
        <v>97</v>
      </c>
      <c r="W32" s="301" t="s">
        <v>97</v>
      </c>
      <c r="X32" s="301" t="s">
        <v>97</v>
      </c>
      <c r="Y32" s="301" t="s">
        <v>97</v>
      </c>
      <c r="Z32" s="294">
        <f>'PROGRAM-DERS'!W34</f>
        <v>13</v>
      </c>
      <c r="AA32" s="294">
        <f t="shared" si="2"/>
        <v>0</v>
      </c>
      <c r="AB32" s="294" t="str">
        <f t="shared" ref="AB32:AL41" si="7">IF(COUNTIF($C32:$Y32,AB$1)&gt;1,"Uyarı","")</f>
        <v/>
      </c>
      <c r="AC32" s="294" t="str">
        <f t="shared" si="7"/>
        <v/>
      </c>
      <c r="AD32" s="294" t="str">
        <f t="shared" si="7"/>
        <v/>
      </c>
      <c r="AE32" s="294" t="str">
        <f t="shared" si="7"/>
        <v/>
      </c>
      <c r="AF32" s="294" t="str">
        <f t="shared" si="7"/>
        <v/>
      </c>
      <c r="AG32" s="294" t="str">
        <f t="shared" si="7"/>
        <v/>
      </c>
      <c r="AH32" s="294" t="str">
        <f t="shared" si="7"/>
        <v/>
      </c>
      <c r="AI32" s="294" t="str">
        <f t="shared" si="7"/>
        <v/>
      </c>
      <c r="AJ32" s="294" t="str">
        <f t="shared" si="7"/>
        <v/>
      </c>
      <c r="AK32" s="294" t="str">
        <f t="shared" si="7"/>
        <v/>
      </c>
      <c r="AL32" s="294" t="str">
        <f t="shared" si="7"/>
        <v/>
      </c>
      <c r="AM32" s="294" t="str">
        <f t="shared" si="3"/>
        <v>Boş</v>
      </c>
      <c r="AN32" s="294" t="str">
        <f t="shared" si="3"/>
        <v>Boş</v>
      </c>
      <c r="AO32" s="294" t="str">
        <f t="shared" si="3"/>
        <v>Boş</v>
      </c>
      <c r="AP32" s="294" t="str">
        <f t="shared" si="3"/>
        <v>Boş</v>
      </c>
      <c r="AQ32" s="294" t="str">
        <f t="shared" si="3"/>
        <v>Boş</v>
      </c>
      <c r="AR32" s="294" t="str">
        <f t="shared" si="3"/>
        <v>Boş</v>
      </c>
      <c r="AS32" s="294" t="str">
        <f t="shared" si="3"/>
        <v>Boş</v>
      </c>
      <c r="AT32" s="294" t="str">
        <f t="shared" si="3"/>
        <v>Boş</v>
      </c>
      <c r="AU32" s="294" t="str">
        <f t="shared" si="3"/>
        <v>Boş</v>
      </c>
      <c r="AV32" s="294" t="str">
        <f t="shared" si="3"/>
        <v>Boş</v>
      </c>
      <c r="AW32" s="294" t="str">
        <f t="shared" si="3"/>
        <v>Boş</v>
      </c>
      <c r="AX32" s="294">
        <f t="shared" si="4"/>
        <v>13</v>
      </c>
      <c r="AY32" s="293"/>
      <c r="AZ32" s="293"/>
      <c r="BA32" s="293"/>
    </row>
    <row r="33" spans="1:53" s="300" customFormat="1" ht="15.75" customHeight="1" x14ac:dyDescent="0.25">
      <c r="A33" s="807"/>
      <c r="B33" s="164">
        <v>0.875</v>
      </c>
      <c r="C33" s="301" t="s">
        <v>97</v>
      </c>
      <c r="D33" s="301" t="s">
        <v>97</v>
      </c>
      <c r="E33" s="301" t="s">
        <v>97</v>
      </c>
      <c r="F33" s="301" t="s">
        <v>97</v>
      </c>
      <c r="G33" s="301" t="s">
        <v>97</v>
      </c>
      <c r="H33" s="301" t="s">
        <v>97</v>
      </c>
      <c r="I33" s="301" t="s">
        <v>97</v>
      </c>
      <c r="J33" s="301" t="s">
        <v>97</v>
      </c>
      <c r="K33" s="301" t="s">
        <v>97</v>
      </c>
      <c r="L33" s="301" t="s">
        <v>97</v>
      </c>
      <c r="M33" s="301" t="s">
        <v>97</v>
      </c>
      <c r="N33" s="301" t="s">
        <v>97</v>
      </c>
      <c r="O33" s="301" t="s">
        <v>97</v>
      </c>
      <c r="P33" s="301" t="s">
        <v>97</v>
      </c>
      <c r="Q33" s="301" t="s">
        <v>97</v>
      </c>
      <c r="R33" s="301" t="s">
        <v>97</v>
      </c>
      <c r="S33" s="301" t="s">
        <v>97</v>
      </c>
      <c r="T33" s="301" t="s">
        <v>97</v>
      </c>
      <c r="U33" s="301" t="s">
        <v>97</v>
      </c>
      <c r="V33" s="301" t="s">
        <v>97</v>
      </c>
      <c r="W33" s="301" t="s">
        <v>97</v>
      </c>
      <c r="X33" s="301" t="s">
        <v>97</v>
      </c>
      <c r="Y33" s="301" t="s">
        <v>97</v>
      </c>
      <c r="Z33" s="294">
        <f>'PROGRAM-DERS'!W35</f>
        <v>7</v>
      </c>
      <c r="AA33" s="294">
        <f t="shared" si="2"/>
        <v>0</v>
      </c>
      <c r="AB33" s="294" t="str">
        <f t="shared" si="7"/>
        <v/>
      </c>
      <c r="AC33" s="294" t="str">
        <f t="shared" si="7"/>
        <v/>
      </c>
      <c r="AD33" s="294" t="str">
        <f t="shared" si="7"/>
        <v/>
      </c>
      <c r="AE33" s="294" t="str">
        <f t="shared" si="7"/>
        <v/>
      </c>
      <c r="AF33" s="294" t="str">
        <f t="shared" si="7"/>
        <v/>
      </c>
      <c r="AG33" s="294" t="str">
        <f t="shared" si="7"/>
        <v/>
      </c>
      <c r="AH33" s="294" t="str">
        <f t="shared" si="7"/>
        <v/>
      </c>
      <c r="AI33" s="294" t="str">
        <f t="shared" si="7"/>
        <v/>
      </c>
      <c r="AJ33" s="294" t="str">
        <f t="shared" si="7"/>
        <v/>
      </c>
      <c r="AK33" s="294" t="str">
        <f t="shared" si="7"/>
        <v/>
      </c>
      <c r="AL33" s="294" t="str">
        <f t="shared" si="7"/>
        <v/>
      </c>
      <c r="AM33" s="294" t="str">
        <f t="shared" si="3"/>
        <v>Boş</v>
      </c>
      <c r="AN33" s="294" t="str">
        <f t="shared" si="3"/>
        <v>Boş</v>
      </c>
      <c r="AO33" s="294" t="str">
        <f t="shared" si="3"/>
        <v>Boş</v>
      </c>
      <c r="AP33" s="294" t="str">
        <f t="shared" si="3"/>
        <v>Boş</v>
      </c>
      <c r="AQ33" s="294" t="str">
        <f t="shared" si="3"/>
        <v>Boş</v>
      </c>
      <c r="AR33" s="294" t="str">
        <f t="shared" si="3"/>
        <v>Boş</v>
      </c>
      <c r="AS33" s="294" t="str">
        <f t="shared" si="3"/>
        <v>Boş</v>
      </c>
      <c r="AT33" s="294" t="str">
        <f t="shared" si="3"/>
        <v>Boş</v>
      </c>
      <c r="AU33" s="294" t="str">
        <f t="shared" si="3"/>
        <v>Boş</v>
      </c>
      <c r="AV33" s="294" t="str">
        <f t="shared" si="3"/>
        <v>Boş</v>
      </c>
      <c r="AW33" s="294" t="str">
        <f t="shared" si="3"/>
        <v>Boş</v>
      </c>
      <c r="AX33" s="294">
        <f t="shared" si="4"/>
        <v>7</v>
      </c>
      <c r="AY33" s="293"/>
      <c r="AZ33" s="293"/>
      <c r="BA33" s="293"/>
    </row>
    <row r="34" spans="1:53" s="300" customFormat="1" ht="15.75" customHeight="1" x14ac:dyDescent="0.25">
      <c r="A34" s="807"/>
      <c r="B34" s="165">
        <v>0.91666666666666663</v>
      </c>
      <c r="C34" s="301" t="s">
        <v>97</v>
      </c>
      <c r="D34" s="301" t="s">
        <v>97</v>
      </c>
      <c r="E34" s="301" t="s">
        <v>97</v>
      </c>
      <c r="F34" s="301" t="s">
        <v>97</v>
      </c>
      <c r="G34" s="301" t="s">
        <v>97</v>
      </c>
      <c r="H34" s="301" t="s">
        <v>97</v>
      </c>
      <c r="I34" s="301" t="s">
        <v>97</v>
      </c>
      <c r="J34" s="301" t="s">
        <v>97</v>
      </c>
      <c r="K34" s="301" t="s">
        <v>97</v>
      </c>
      <c r="L34" s="301" t="s">
        <v>97</v>
      </c>
      <c r="M34" s="301" t="s">
        <v>97</v>
      </c>
      <c r="N34" s="301" t="s">
        <v>97</v>
      </c>
      <c r="O34" s="301" t="s">
        <v>97</v>
      </c>
      <c r="P34" s="301" t="s">
        <v>97</v>
      </c>
      <c r="Q34" s="301" t="s">
        <v>97</v>
      </c>
      <c r="R34" s="301" t="s">
        <v>97</v>
      </c>
      <c r="S34" s="301" t="s">
        <v>97</v>
      </c>
      <c r="T34" s="301" t="s">
        <v>97</v>
      </c>
      <c r="U34" s="301" t="s">
        <v>97</v>
      </c>
      <c r="V34" s="301" t="s">
        <v>97</v>
      </c>
      <c r="W34" s="301" t="s">
        <v>97</v>
      </c>
      <c r="X34" s="301" t="s">
        <v>97</v>
      </c>
      <c r="Y34" s="301" t="s">
        <v>97</v>
      </c>
      <c r="Z34" s="294">
        <f>'PROGRAM-DERS'!W36</f>
        <v>7</v>
      </c>
      <c r="AA34" s="294">
        <f t="shared" si="2"/>
        <v>0</v>
      </c>
      <c r="AB34" s="294" t="str">
        <f t="shared" si="7"/>
        <v/>
      </c>
      <c r="AC34" s="294" t="str">
        <f t="shared" si="7"/>
        <v/>
      </c>
      <c r="AD34" s="294" t="str">
        <f t="shared" si="7"/>
        <v/>
      </c>
      <c r="AE34" s="294" t="str">
        <f t="shared" si="7"/>
        <v/>
      </c>
      <c r="AF34" s="294" t="str">
        <f t="shared" si="7"/>
        <v/>
      </c>
      <c r="AG34" s="294" t="str">
        <f t="shared" si="7"/>
        <v/>
      </c>
      <c r="AH34" s="294" t="str">
        <f t="shared" si="7"/>
        <v/>
      </c>
      <c r="AI34" s="294" t="str">
        <f t="shared" si="7"/>
        <v/>
      </c>
      <c r="AJ34" s="294" t="str">
        <f t="shared" si="7"/>
        <v/>
      </c>
      <c r="AK34" s="294" t="str">
        <f t="shared" si="7"/>
        <v/>
      </c>
      <c r="AL34" s="294" t="str">
        <f t="shared" si="7"/>
        <v/>
      </c>
      <c r="AM34" s="294" t="str">
        <f t="shared" si="3"/>
        <v>Boş</v>
      </c>
      <c r="AN34" s="294" t="str">
        <f t="shared" si="3"/>
        <v>Boş</v>
      </c>
      <c r="AO34" s="294" t="str">
        <f t="shared" si="3"/>
        <v>Boş</v>
      </c>
      <c r="AP34" s="294" t="str">
        <f t="shared" si="3"/>
        <v>Boş</v>
      </c>
      <c r="AQ34" s="294" t="str">
        <f t="shared" si="3"/>
        <v>Boş</v>
      </c>
      <c r="AR34" s="294" t="str">
        <f t="shared" si="3"/>
        <v>Boş</v>
      </c>
      <c r="AS34" s="294" t="str">
        <f t="shared" si="3"/>
        <v>Boş</v>
      </c>
      <c r="AT34" s="294" t="str">
        <f t="shared" si="3"/>
        <v>Boş</v>
      </c>
      <c r="AU34" s="294" t="str">
        <f t="shared" si="3"/>
        <v>Boş</v>
      </c>
      <c r="AV34" s="294" t="str">
        <f t="shared" si="3"/>
        <v>Boş</v>
      </c>
      <c r="AW34" s="294" t="str">
        <f t="shared" si="3"/>
        <v>Boş</v>
      </c>
      <c r="AX34" s="294">
        <f t="shared" si="4"/>
        <v>7</v>
      </c>
      <c r="AY34" s="293"/>
      <c r="AZ34" s="293"/>
      <c r="BA34" s="293"/>
    </row>
    <row r="35" spans="1:53" s="300" customFormat="1" ht="15.75" customHeight="1" thickBot="1" x14ac:dyDescent="0.3">
      <c r="A35" s="808"/>
      <c r="B35" s="167">
        <v>0.95833333333333337</v>
      </c>
      <c r="C35" s="301" t="s">
        <v>97</v>
      </c>
      <c r="D35" s="301" t="s">
        <v>97</v>
      </c>
      <c r="E35" s="301" t="s">
        <v>97</v>
      </c>
      <c r="F35" s="301" t="s">
        <v>97</v>
      </c>
      <c r="G35" s="301" t="s">
        <v>97</v>
      </c>
      <c r="H35" s="301" t="s">
        <v>97</v>
      </c>
      <c r="I35" s="301" t="s">
        <v>97</v>
      </c>
      <c r="J35" s="301" t="s">
        <v>97</v>
      </c>
      <c r="K35" s="301" t="s">
        <v>97</v>
      </c>
      <c r="L35" s="301" t="s">
        <v>97</v>
      </c>
      <c r="M35" s="301" t="s">
        <v>97</v>
      </c>
      <c r="N35" s="301" t="s">
        <v>97</v>
      </c>
      <c r="O35" s="301" t="s">
        <v>97</v>
      </c>
      <c r="P35" s="301" t="s">
        <v>97</v>
      </c>
      <c r="Q35" s="301" t="s">
        <v>97</v>
      </c>
      <c r="R35" s="301" t="s">
        <v>97</v>
      </c>
      <c r="S35" s="301" t="s">
        <v>97</v>
      </c>
      <c r="T35" s="301" t="s">
        <v>97</v>
      </c>
      <c r="U35" s="301" t="s">
        <v>97</v>
      </c>
      <c r="V35" s="301" t="s">
        <v>97</v>
      </c>
      <c r="W35" s="301" t="s">
        <v>97</v>
      </c>
      <c r="X35" s="301" t="s">
        <v>97</v>
      </c>
      <c r="Y35" s="301" t="s">
        <v>97</v>
      </c>
      <c r="Z35" s="294">
        <f>'PROGRAM-DERS'!W37</f>
        <v>6</v>
      </c>
      <c r="AA35" s="294">
        <f t="shared" si="2"/>
        <v>0</v>
      </c>
      <c r="AB35" s="294" t="str">
        <f t="shared" si="7"/>
        <v/>
      </c>
      <c r="AC35" s="294" t="str">
        <f t="shared" si="7"/>
        <v/>
      </c>
      <c r="AD35" s="294" t="str">
        <f t="shared" si="7"/>
        <v/>
      </c>
      <c r="AE35" s="294" t="str">
        <f t="shared" si="7"/>
        <v/>
      </c>
      <c r="AF35" s="294" t="str">
        <f t="shared" si="7"/>
        <v/>
      </c>
      <c r="AG35" s="294" t="str">
        <f t="shared" si="7"/>
        <v/>
      </c>
      <c r="AH35" s="294" t="str">
        <f t="shared" si="7"/>
        <v/>
      </c>
      <c r="AI35" s="294" t="str">
        <f t="shared" si="7"/>
        <v/>
      </c>
      <c r="AJ35" s="294" t="str">
        <f t="shared" si="7"/>
        <v/>
      </c>
      <c r="AK35" s="294" t="str">
        <f t="shared" si="7"/>
        <v/>
      </c>
      <c r="AL35" s="294" t="str">
        <f t="shared" si="7"/>
        <v/>
      </c>
      <c r="AM35" s="294" t="str">
        <f t="shared" ref="AM35:AW58" si="8">IF(COUNTIF($C35:$Y35,AM$1)=0,"Boş","")</f>
        <v>Boş</v>
      </c>
      <c r="AN35" s="294" t="str">
        <f t="shared" si="8"/>
        <v>Boş</v>
      </c>
      <c r="AO35" s="294" t="str">
        <f t="shared" si="8"/>
        <v>Boş</v>
      </c>
      <c r="AP35" s="294" t="str">
        <f t="shared" si="8"/>
        <v>Boş</v>
      </c>
      <c r="AQ35" s="294" t="str">
        <f t="shared" si="8"/>
        <v>Boş</v>
      </c>
      <c r="AR35" s="294" t="str">
        <f t="shared" si="8"/>
        <v>Boş</v>
      </c>
      <c r="AS35" s="294" t="str">
        <f t="shared" si="8"/>
        <v>Boş</v>
      </c>
      <c r="AT35" s="294" t="str">
        <f t="shared" si="8"/>
        <v>Boş</v>
      </c>
      <c r="AU35" s="294" t="str">
        <f t="shared" si="8"/>
        <v>Boş</v>
      </c>
      <c r="AV35" s="294" t="str">
        <f t="shared" si="8"/>
        <v>Boş</v>
      </c>
      <c r="AW35" s="294" t="str">
        <f t="shared" si="8"/>
        <v>Boş</v>
      </c>
      <c r="AX35" s="294">
        <f t="shared" si="4"/>
        <v>6</v>
      </c>
      <c r="AY35" s="293"/>
      <c r="AZ35" s="293"/>
      <c r="BA35" s="293"/>
    </row>
    <row r="36" spans="1:53" ht="15.75" customHeight="1" x14ac:dyDescent="0.25">
      <c r="A36" s="806" t="s">
        <v>2</v>
      </c>
      <c r="B36" s="101">
        <v>0.29166666666666669</v>
      </c>
      <c r="C36" s="301" t="s">
        <v>97</v>
      </c>
      <c r="D36" s="301" t="s">
        <v>97</v>
      </c>
      <c r="E36" s="301" t="s">
        <v>97</v>
      </c>
      <c r="F36" s="301" t="s">
        <v>97</v>
      </c>
      <c r="G36" s="301" t="s">
        <v>97</v>
      </c>
      <c r="H36" s="301" t="s">
        <v>97</v>
      </c>
      <c r="I36" s="301" t="s">
        <v>97</v>
      </c>
      <c r="J36" s="301" t="s">
        <v>97</v>
      </c>
      <c r="K36" s="301" t="s">
        <v>97</v>
      </c>
      <c r="L36" s="301" t="s">
        <v>97</v>
      </c>
      <c r="M36" s="301" t="s">
        <v>97</v>
      </c>
      <c r="N36" s="301" t="s">
        <v>97</v>
      </c>
      <c r="O36" s="301" t="s">
        <v>97</v>
      </c>
      <c r="P36" s="301" t="s">
        <v>97</v>
      </c>
      <c r="Q36" s="301" t="s">
        <v>97</v>
      </c>
      <c r="R36" s="301" t="s">
        <v>97</v>
      </c>
      <c r="S36" s="301" t="s">
        <v>97</v>
      </c>
      <c r="T36" s="301" t="s">
        <v>97</v>
      </c>
      <c r="U36" s="301" t="s">
        <v>97</v>
      </c>
      <c r="V36" s="301" t="s">
        <v>97</v>
      </c>
      <c r="W36" s="301" t="s">
        <v>97</v>
      </c>
      <c r="X36" s="301" t="s">
        <v>97</v>
      </c>
      <c r="Y36" s="301" t="s">
        <v>97</v>
      </c>
      <c r="Z36" s="294">
        <f>'PROGRAM-DERS'!W38</f>
        <v>6</v>
      </c>
      <c r="AA36" s="294">
        <f t="shared" si="2"/>
        <v>0</v>
      </c>
      <c r="AB36" s="294" t="str">
        <f t="shared" si="7"/>
        <v/>
      </c>
      <c r="AC36" s="294" t="str">
        <f t="shared" si="7"/>
        <v/>
      </c>
      <c r="AD36" s="294" t="str">
        <f t="shared" si="7"/>
        <v/>
      </c>
      <c r="AE36" s="294" t="str">
        <f t="shared" si="7"/>
        <v/>
      </c>
      <c r="AF36" s="294" t="str">
        <f t="shared" si="7"/>
        <v/>
      </c>
      <c r="AG36" s="294" t="str">
        <f t="shared" si="7"/>
        <v/>
      </c>
      <c r="AH36" s="294" t="str">
        <f t="shared" si="7"/>
        <v/>
      </c>
      <c r="AI36" s="294" t="str">
        <f t="shared" si="7"/>
        <v/>
      </c>
      <c r="AJ36" s="294" t="str">
        <f t="shared" si="7"/>
        <v/>
      </c>
      <c r="AK36" s="294" t="str">
        <f t="shared" si="7"/>
        <v/>
      </c>
      <c r="AL36" s="294" t="str">
        <f t="shared" si="7"/>
        <v/>
      </c>
      <c r="AM36" s="294" t="str">
        <f t="shared" si="8"/>
        <v>Boş</v>
      </c>
      <c r="AN36" s="294" t="str">
        <f t="shared" si="8"/>
        <v>Boş</v>
      </c>
      <c r="AO36" s="294" t="str">
        <f t="shared" si="8"/>
        <v>Boş</v>
      </c>
      <c r="AP36" s="294" t="str">
        <f t="shared" si="8"/>
        <v>Boş</v>
      </c>
      <c r="AQ36" s="294" t="str">
        <f t="shared" si="8"/>
        <v>Boş</v>
      </c>
      <c r="AR36" s="294" t="str">
        <f t="shared" si="8"/>
        <v>Boş</v>
      </c>
      <c r="AS36" s="294" t="str">
        <f t="shared" si="8"/>
        <v>Boş</v>
      </c>
      <c r="AT36" s="294" t="str">
        <f t="shared" si="8"/>
        <v>Boş</v>
      </c>
      <c r="AU36" s="294" t="str">
        <f t="shared" si="8"/>
        <v>Boş</v>
      </c>
      <c r="AV36" s="294" t="str">
        <f t="shared" si="8"/>
        <v>Boş</v>
      </c>
      <c r="AW36" s="294" t="str">
        <f t="shared" si="8"/>
        <v>Boş</v>
      </c>
      <c r="AX36" s="294">
        <f t="shared" si="4"/>
        <v>6</v>
      </c>
    </row>
    <row r="37" spans="1:53" ht="15.75" customHeight="1" x14ac:dyDescent="0.25">
      <c r="A37" s="807"/>
      <c r="B37" s="102">
        <v>0.33333333333333331</v>
      </c>
      <c r="C37" s="301" t="s">
        <v>97</v>
      </c>
      <c r="D37" s="301" t="s">
        <v>97</v>
      </c>
      <c r="E37" s="301" t="s">
        <v>97</v>
      </c>
      <c r="F37" s="301" t="s">
        <v>97</v>
      </c>
      <c r="G37" s="301" t="s">
        <v>97</v>
      </c>
      <c r="H37" s="301" t="s">
        <v>97</v>
      </c>
      <c r="I37" s="301" t="s">
        <v>97</v>
      </c>
      <c r="J37" s="301" t="s">
        <v>97</v>
      </c>
      <c r="K37" s="301" t="s">
        <v>97</v>
      </c>
      <c r="L37" s="301" t="s">
        <v>97</v>
      </c>
      <c r="M37" s="301" t="s">
        <v>97</v>
      </c>
      <c r="N37" s="301" t="s">
        <v>97</v>
      </c>
      <c r="O37" s="301" t="s">
        <v>97</v>
      </c>
      <c r="P37" s="301" t="s">
        <v>97</v>
      </c>
      <c r="Q37" s="301" t="s">
        <v>97</v>
      </c>
      <c r="R37" s="301" t="s">
        <v>97</v>
      </c>
      <c r="S37" s="301" t="s">
        <v>97</v>
      </c>
      <c r="T37" s="301" t="s">
        <v>97</v>
      </c>
      <c r="U37" s="301" t="s">
        <v>97</v>
      </c>
      <c r="V37" s="301" t="s">
        <v>97</v>
      </c>
      <c r="W37" s="301" t="s">
        <v>97</v>
      </c>
      <c r="X37" s="301" t="s">
        <v>97</v>
      </c>
      <c r="Y37" s="301" t="s">
        <v>97</v>
      </c>
      <c r="Z37" s="294">
        <f>'PROGRAM-DERS'!W40</f>
        <v>5</v>
      </c>
      <c r="AA37" s="294">
        <f t="shared" si="2"/>
        <v>0</v>
      </c>
      <c r="AB37" s="294" t="str">
        <f t="shared" si="7"/>
        <v/>
      </c>
      <c r="AC37" s="294" t="str">
        <f t="shared" si="7"/>
        <v/>
      </c>
      <c r="AD37" s="294" t="str">
        <f t="shared" si="7"/>
        <v/>
      </c>
      <c r="AE37" s="294" t="str">
        <f t="shared" si="7"/>
        <v/>
      </c>
      <c r="AF37" s="294" t="str">
        <f t="shared" si="7"/>
        <v/>
      </c>
      <c r="AG37" s="294" t="str">
        <f t="shared" si="7"/>
        <v/>
      </c>
      <c r="AH37" s="294" t="str">
        <f t="shared" si="7"/>
        <v/>
      </c>
      <c r="AI37" s="294" t="str">
        <f t="shared" si="7"/>
        <v/>
      </c>
      <c r="AJ37" s="294" t="str">
        <f t="shared" si="7"/>
        <v/>
      </c>
      <c r="AK37" s="294" t="str">
        <f t="shared" si="7"/>
        <v/>
      </c>
      <c r="AL37" s="294" t="str">
        <f t="shared" si="7"/>
        <v/>
      </c>
      <c r="AM37" s="294" t="str">
        <f t="shared" si="8"/>
        <v>Boş</v>
      </c>
      <c r="AN37" s="294" t="str">
        <f t="shared" si="8"/>
        <v>Boş</v>
      </c>
      <c r="AO37" s="294" t="str">
        <f t="shared" si="8"/>
        <v>Boş</v>
      </c>
      <c r="AP37" s="294" t="str">
        <f t="shared" si="8"/>
        <v>Boş</v>
      </c>
      <c r="AQ37" s="294" t="str">
        <f t="shared" si="8"/>
        <v>Boş</v>
      </c>
      <c r="AR37" s="294" t="str">
        <f t="shared" si="8"/>
        <v>Boş</v>
      </c>
      <c r="AS37" s="294" t="str">
        <f t="shared" si="8"/>
        <v>Boş</v>
      </c>
      <c r="AT37" s="294" t="str">
        <f t="shared" si="8"/>
        <v>Boş</v>
      </c>
      <c r="AU37" s="294" t="str">
        <f t="shared" si="8"/>
        <v>Boş</v>
      </c>
      <c r="AV37" s="294" t="str">
        <f t="shared" si="8"/>
        <v>Boş</v>
      </c>
      <c r="AW37" s="294" t="str">
        <f t="shared" si="8"/>
        <v>Boş</v>
      </c>
      <c r="AX37" s="294">
        <f t="shared" si="4"/>
        <v>5</v>
      </c>
    </row>
    <row r="38" spans="1:53" ht="15.75" customHeight="1" x14ac:dyDescent="0.25">
      <c r="A38" s="807"/>
      <c r="B38" s="152">
        <v>0.375</v>
      </c>
      <c r="C38" s="301" t="s">
        <v>97</v>
      </c>
      <c r="D38" s="301" t="s">
        <v>97</v>
      </c>
      <c r="E38" s="301" t="s">
        <v>97</v>
      </c>
      <c r="F38" s="301" t="s">
        <v>97</v>
      </c>
      <c r="G38" s="301" t="s">
        <v>97</v>
      </c>
      <c r="H38" s="301" t="s">
        <v>97</v>
      </c>
      <c r="I38" s="301" t="s">
        <v>97</v>
      </c>
      <c r="J38" s="301" t="s">
        <v>97</v>
      </c>
      <c r="K38" s="301" t="s">
        <v>97</v>
      </c>
      <c r="L38" s="301" t="s">
        <v>97</v>
      </c>
      <c r="M38" s="301" t="s">
        <v>97</v>
      </c>
      <c r="N38" s="301" t="s">
        <v>97</v>
      </c>
      <c r="O38" s="301" t="s">
        <v>97</v>
      </c>
      <c r="P38" s="301" t="s">
        <v>97</v>
      </c>
      <c r="Q38" s="301" t="s">
        <v>97</v>
      </c>
      <c r="R38" s="301" t="s">
        <v>97</v>
      </c>
      <c r="S38" s="301" t="s">
        <v>97</v>
      </c>
      <c r="T38" s="301" t="s">
        <v>97</v>
      </c>
      <c r="U38" s="301" t="s">
        <v>97</v>
      </c>
      <c r="V38" s="301" t="s">
        <v>97</v>
      </c>
      <c r="W38" s="301" t="s">
        <v>97</v>
      </c>
      <c r="X38" s="301" t="s">
        <v>97</v>
      </c>
      <c r="Y38" s="301" t="s">
        <v>97</v>
      </c>
      <c r="Z38" s="294">
        <f>'PROGRAM-DERS'!W41</f>
        <v>17</v>
      </c>
      <c r="AA38" s="294">
        <f t="shared" si="2"/>
        <v>0</v>
      </c>
      <c r="AB38" s="294" t="str">
        <f t="shared" si="7"/>
        <v/>
      </c>
      <c r="AC38" s="294" t="str">
        <f t="shared" si="7"/>
        <v/>
      </c>
      <c r="AD38" s="294" t="str">
        <f t="shared" si="7"/>
        <v/>
      </c>
      <c r="AE38" s="294" t="str">
        <f t="shared" si="7"/>
        <v/>
      </c>
      <c r="AF38" s="294" t="str">
        <f t="shared" si="7"/>
        <v/>
      </c>
      <c r="AG38" s="294" t="str">
        <f t="shared" si="7"/>
        <v/>
      </c>
      <c r="AH38" s="294" t="str">
        <f t="shared" si="7"/>
        <v/>
      </c>
      <c r="AI38" s="294" t="str">
        <f t="shared" si="7"/>
        <v/>
      </c>
      <c r="AJ38" s="294" t="str">
        <f t="shared" si="7"/>
        <v/>
      </c>
      <c r="AK38" s="294" t="str">
        <f t="shared" si="7"/>
        <v/>
      </c>
      <c r="AL38" s="294" t="str">
        <f t="shared" si="7"/>
        <v/>
      </c>
      <c r="AM38" s="294" t="str">
        <f t="shared" si="8"/>
        <v>Boş</v>
      </c>
      <c r="AN38" s="294" t="str">
        <f t="shared" si="8"/>
        <v>Boş</v>
      </c>
      <c r="AO38" s="294" t="str">
        <f t="shared" si="8"/>
        <v>Boş</v>
      </c>
      <c r="AP38" s="294" t="str">
        <f t="shared" si="8"/>
        <v>Boş</v>
      </c>
      <c r="AQ38" s="294" t="str">
        <f t="shared" si="8"/>
        <v>Boş</v>
      </c>
      <c r="AR38" s="294" t="str">
        <f t="shared" si="8"/>
        <v>Boş</v>
      </c>
      <c r="AS38" s="294" t="str">
        <f t="shared" si="8"/>
        <v>Boş</v>
      </c>
      <c r="AT38" s="294" t="str">
        <f t="shared" si="8"/>
        <v>Boş</v>
      </c>
      <c r="AU38" s="294" t="str">
        <f t="shared" si="8"/>
        <v>Boş</v>
      </c>
      <c r="AV38" s="294" t="str">
        <f t="shared" si="8"/>
        <v>Boş</v>
      </c>
      <c r="AW38" s="294" t="str">
        <f t="shared" si="8"/>
        <v>Boş</v>
      </c>
      <c r="AX38" s="294">
        <f t="shared" si="4"/>
        <v>17</v>
      </c>
    </row>
    <row r="39" spans="1:53" ht="15.75" customHeight="1" x14ac:dyDescent="0.25">
      <c r="A39" s="807"/>
      <c r="B39" s="102">
        <v>0.41666666666666702</v>
      </c>
      <c r="C39" s="301" t="s">
        <v>97</v>
      </c>
      <c r="D39" s="301" t="s">
        <v>97</v>
      </c>
      <c r="E39" s="301" t="s">
        <v>97</v>
      </c>
      <c r="F39" s="301" t="s">
        <v>97</v>
      </c>
      <c r="G39" s="301" t="s">
        <v>97</v>
      </c>
      <c r="H39" s="301" t="s">
        <v>97</v>
      </c>
      <c r="I39" s="301" t="s">
        <v>97</v>
      </c>
      <c r="J39" s="301" t="s">
        <v>97</v>
      </c>
      <c r="K39" s="301" t="s">
        <v>97</v>
      </c>
      <c r="L39" s="301" t="s">
        <v>97</v>
      </c>
      <c r="M39" s="301" t="s">
        <v>97</v>
      </c>
      <c r="N39" s="301" t="s">
        <v>97</v>
      </c>
      <c r="O39" s="301" t="s">
        <v>97</v>
      </c>
      <c r="P39" s="301" t="s">
        <v>97</v>
      </c>
      <c r="Q39" s="301" t="s">
        <v>97</v>
      </c>
      <c r="R39" s="301" t="s">
        <v>97</v>
      </c>
      <c r="S39" s="301" t="s">
        <v>97</v>
      </c>
      <c r="T39" s="301" t="s">
        <v>97</v>
      </c>
      <c r="U39" s="301" t="s">
        <v>97</v>
      </c>
      <c r="V39" s="301" t="s">
        <v>97</v>
      </c>
      <c r="W39" s="301" t="s">
        <v>97</v>
      </c>
      <c r="X39" s="301" t="s">
        <v>97</v>
      </c>
      <c r="Y39" s="301" t="s">
        <v>97</v>
      </c>
      <c r="Z39" s="294">
        <f>'PROGRAM-DERS'!W42</f>
        <v>17</v>
      </c>
      <c r="AA39" s="294">
        <f t="shared" si="2"/>
        <v>0</v>
      </c>
      <c r="AB39" s="294" t="str">
        <f t="shared" si="7"/>
        <v/>
      </c>
      <c r="AC39" s="294" t="str">
        <f t="shared" si="7"/>
        <v/>
      </c>
      <c r="AD39" s="294" t="str">
        <f t="shared" si="7"/>
        <v/>
      </c>
      <c r="AE39" s="294" t="str">
        <f t="shared" si="7"/>
        <v/>
      </c>
      <c r="AF39" s="294" t="str">
        <f t="shared" si="7"/>
        <v/>
      </c>
      <c r="AG39" s="294" t="str">
        <f t="shared" si="7"/>
        <v/>
      </c>
      <c r="AH39" s="294" t="str">
        <f t="shared" si="7"/>
        <v/>
      </c>
      <c r="AI39" s="294" t="str">
        <f t="shared" si="7"/>
        <v/>
      </c>
      <c r="AJ39" s="294" t="str">
        <f t="shared" si="7"/>
        <v/>
      </c>
      <c r="AK39" s="294" t="str">
        <f t="shared" si="7"/>
        <v/>
      </c>
      <c r="AL39" s="294" t="str">
        <f t="shared" si="7"/>
        <v/>
      </c>
      <c r="AM39" s="294" t="str">
        <f t="shared" si="8"/>
        <v>Boş</v>
      </c>
      <c r="AN39" s="294" t="str">
        <f t="shared" si="8"/>
        <v>Boş</v>
      </c>
      <c r="AO39" s="294" t="str">
        <f t="shared" si="8"/>
        <v>Boş</v>
      </c>
      <c r="AP39" s="294" t="str">
        <f t="shared" si="8"/>
        <v>Boş</v>
      </c>
      <c r="AQ39" s="294" t="str">
        <f t="shared" si="8"/>
        <v>Boş</v>
      </c>
      <c r="AR39" s="294" t="str">
        <f t="shared" si="8"/>
        <v>Boş</v>
      </c>
      <c r="AS39" s="294" t="str">
        <f t="shared" si="8"/>
        <v>Boş</v>
      </c>
      <c r="AT39" s="294" t="str">
        <f t="shared" si="8"/>
        <v>Boş</v>
      </c>
      <c r="AU39" s="294" t="str">
        <f t="shared" si="8"/>
        <v>Boş</v>
      </c>
      <c r="AV39" s="294" t="str">
        <f t="shared" si="8"/>
        <v>Boş</v>
      </c>
      <c r="AW39" s="294" t="str">
        <f t="shared" si="8"/>
        <v>Boş</v>
      </c>
      <c r="AX39" s="294">
        <f t="shared" si="4"/>
        <v>17</v>
      </c>
    </row>
    <row r="40" spans="1:53" ht="15.75" customHeight="1" x14ac:dyDescent="0.25">
      <c r="A40" s="807"/>
      <c r="B40" s="102">
        <v>0.45833333333333298</v>
      </c>
      <c r="C40" s="301" t="s">
        <v>97</v>
      </c>
      <c r="D40" s="301" t="s">
        <v>97</v>
      </c>
      <c r="E40" s="301" t="s">
        <v>97</v>
      </c>
      <c r="F40" s="301" t="s">
        <v>97</v>
      </c>
      <c r="G40" s="301" t="s">
        <v>97</v>
      </c>
      <c r="H40" s="301" t="s">
        <v>97</v>
      </c>
      <c r="I40" s="301" t="s">
        <v>97</v>
      </c>
      <c r="J40" s="301" t="s">
        <v>97</v>
      </c>
      <c r="K40" s="301" t="s">
        <v>97</v>
      </c>
      <c r="L40" s="301" t="s">
        <v>97</v>
      </c>
      <c r="M40" s="301" t="s">
        <v>97</v>
      </c>
      <c r="N40" s="301" t="s">
        <v>97</v>
      </c>
      <c r="O40" s="301" t="s">
        <v>97</v>
      </c>
      <c r="P40" s="301" t="s">
        <v>97</v>
      </c>
      <c r="Q40" s="301" t="s">
        <v>97</v>
      </c>
      <c r="R40" s="301" t="s">
        <v>97</v>
      </c>
      <c r="S40" s="301" t="s">
        <v>97</v>
      </c>
      <c r="T40" s="301" t="s">
        <v>97</v>
      </c>
      <c r="U40" s="301" t="s">
        <v>97</v>
      </c>
      <c r="V40" s="301" t="s">
        <v>97</v>
      </c>
      <c r="W40" s="301" t="s">
        <v>97</v>
      </c>
      <c r="X40" s="301" t="s">
        <v>97</v>
      </c>
      <c r="Y40" s="301" t="s">
        <v>97</v>
      </c>
      <c r="Z40" s="294">
        <f>'PROGRAM-DERS'!W43</f>
        <v>16</v>
      </c>
      <c r="AA40" s="294">
        <f t="shared" si="2"/>
        <v>0</v>
      </c>
      <c r="AB40" s="294" t="str">
        <f t="shared" si="7"/>
        <v/>
      </c>
      <c r="AC40" s="294" t="str">
        <f t="shared" si="7"/>
        <v/>
      </c>
      <c r="AD40" s="294" t="str">
        <f t="shared" si="7"/>
        <v/>
      </c>
      <c r="AE40" s="294" t="str">
        <f t="shared" si="7"/>
        <v/>
      </c>
      <c r="AF40" s="294" t="str">
        <f t="shared" si="7"/>
        <v/>
      </c>
      <c r="AG40" s="294" t="str">
        <f t="shared" si="7"/>
        <v/>
      </c>
      <c r="AH40" s="294" t="str">
        <f t="shared" si="7"/>
        <v/>
      </c>
      <c r="AI40" s="294" t="str">
        <f t="shared" si="7"/>
        <v/>
      </c>
      <c r="AJ40" s="294" t="str">
        <f t="shared" si="7"/>
        <v/>
      </c>
      <c r="AK40" s="294" t="str">
        <f t="shared" si="7"/>
        <v/>
      </c>
      <c r="AL40" s="294" t="str">
        <f t="shared" si="7"/>
        <v/>
      </c>
      <c r="AM40" s="294" t="str">
        <f t="shared" si="8"/>
        <v>Boş</v>
      </c>
      <c r="AN40" s="294" t="str">
        <f t="shared" si="8"/>
        <v>Boş</v>
      </c>
      <c r="AO40" s="294" t="str">
        <f t="shared" si="8"/>
        <v>Boş</v>
      </c>
      <c r="AP40" s="294" t="str">
        <f t="shared" si="8"/>
        <v>Boş</v>
      </c>
      <c r="AQ40" s="294" t="str">
        <f t="shared" si="8"/>
        <v>Boş</v>
      </c>
      <c r="AR40" s="294" t="str">
        <f t="shared" si="8"/>
        <v>Boş</v>
      </c>
      <c r="AS40" s="294" t="str">
        <f t="shared" si="8"/>
        <v>Boş</v>
      </c>
      <c r="AT40" s="294" t="str">
        <f t="shared" si="8"/>
        <v>Boş</v>
      </c>
      <c r="AU40" s="294" t="str">
        <f t="shared" si="8"/>
        <v>Boş</v>
      </c>
      <c r="AV40" s="294" t="str">
        <f t="shared" si="8"/>
        <v>Boş</v>
      </c>
      <c r="AW40" s="294" t="str">
        <f t="shared" si="8"/>
        <v>Boş</v>
      </c>
      <c r="AX40" s="294">
        <f t="shared" si="4"/>
        <v>16</v>
      </c>
    </row>
    <row r="41" spans="1:53" ht="15.75" customHeight="1" x14ac:dyDescent="0.25">
      <c r="A41" s="807"/>
      <c r="B41" s="102">
        <v>0.5</v>
      </c>
      <c r="C41" s="301" t="s">
        <v>97</v>
      </c>
      <c r="D41" s="301" t="s">
        <v>97</v>
      </c>
      <c r="E41" s="301" t="s">
        <v>97</v>
      </c>
      <c r="F41" s="301" t="s">
        <v>97</v>
      </c>
      <c r="G41" s="301" t="s">
        <v>97</v>
      </c>
      <c r="H41" s="301" t="s">
        <v>97</v>
      </c>
      <c r="I41" s="301" t="s">
        <v>97</v>
      </c>
      <c r="J41" s="301" t="s">
        <v>97</v>
      </c>
      <c r="K41" s="301" t="s">
        <v>97</v>
      </c>
      <c r="L41" s="301" t="s">
        <v>97</v>
      </c>
      <c r="M41" s="301" t="s">
        <v>97</v>
      </c>
      <c r="N41" s="301" t="s">
        <v>97</v>
      </c>
      <c r="O41" s="301" t="s">
        <v>97</v>
      </c>
      <c r="P41" s="301" t="s">
        <v>97</v>
      </c>
      <c r="Q41" s="301" t="s">
        <v>97</v>
      </c>
      <c r="R41" s="301" t="s">
        <v>97</v>
      </c>
      <c r="S41" s="301" t="s">
        <v>97</v>
      </c>
      <c r="T41" s="301" t="s">
        <v>97</v>
      </c>
      <c r="U41" s="301" t="s">
        <v>97</v>
      </c>
      <c r="V41" s="301" t="s">
        <v>97</v>
      </c>
      <c r="W41" s="301" t="s">
        <v>97</v>
      </c>
      <c r="X41" s="301" t="s">
        <v>97</v>
      </c>
      <c r="Y41" s="301" t="s">
        <v>97</v>
      </c>
      <c r="Z41" s="294">
        <f>'PROGRAM-DERS'!W44</f>
        <v>10</v>
      </c>
      <c r="AA41" s="294">
        <f t="shared" si="2"/>
        <v>0</v>
      </c>
      <c r="AB41" s="294" t="str">
        <f t="shared" si="7"/>
        <v/>
      </c>
      <c r="AC41" s="294" t="str">
        <f t="shared" si="7"/>
        <v/>
      </c>
      <c r="AD41" s="294" t="str">
        <f t="shared" si="7"/>
        <v/>
      </c>
      <c r="AE41" s="294" t="str">
        <f t="shared" si="7"/>
        <v/>
      </c>
      <c r="AF41" s="294" t="str">
        <f t="shared" si="7"/>
        <v/>
      </c>
      <c r="AG41" s="294" t="str">
        <f t="shared" si="7"/>
        <v/>
      </c>
      <c r="AH41" s="294" t="str">
        <f t="shared" si="7"/>
        <v/>
      </c>
      <c r="AI41" s="294" t="str">
        <f t="shared" si="7"/>
        <v/>
      </c>
      <c r="AJ41" s="294" t="str">
        <f t="shared" si="7"/>
        <v/>
      </c>
      <c r="AK41" s="294" t="str">
        <f t="shared" si="7"/>
        <v/>
      </c>
      <c r="AL41" s="294" t="str">
        <f t="shared" si="7"/>
        <v/>
      </c>
      <c r="AM41" s="294" t="str">
        <f t="shared" si="8"/>
        <v>Boş</v>
      </c>
      <c r="AN41" s="294" t="str">
        <f t="shared" si="8"/>
        <v>Boş</v>
      </c>
      <c r="AO41" s="294" t="str">
        <f t="shared" si="8"/>
        <v>Boş</v>
      </c>
      <c r="AP41" s="294" t="str">
        <f t="shared" si="8"/>
        <v>Boş</v>
      </c>
      <c r="AQ41" s="294" t="str">
        <f t="shared" si="8"/>
        <v>Boş</v>
      </c>
      <c r="AR41" s="294" t="str">
        <f t="shared" si="8"/>
        <v>Boş</v>
      </c>
      <c r="AS41" s="294" t="str">
        <f t="shared" si="8"/>
        <v>Boş</v>
      </c>
      <c r="AT41" s="294" t="str">
        <f t="shared" si="8"/>
        <v>Boş</v>
      </c>
      <c r="AU41" s="294" t="str">
        <f t="shared" si="8"/>
        <v>Boş</v>
      </c>
      <c r="AV41" s="294" t="str">
        <f t="shared" si="8"/>
        <v>Boş</v>
      </c>
      <c r="AW41" s="294" t="str">
        <f t="shared" si="8"/>
        <v>Boş</v>
      </c>
      <c r="AX41" s="294">
        <f t="shared" si="4"/>
        <v>10</v>
      </c>
    </row>
    <row r="42" spans="1:53" ht="15.75" customHeight="1" x14ac:dyDescent="0.25">
      <c r="A42" s="807"/>
      <c r="B42" s="102">
        <v>0.54166666666666596</v>
      </c>
      <c r="C42" s="301" t="s">
        <v>97</v>
      </c>
      <c r="D42" s="301" t="s">
        <v>97</v>
      </c>
      <c r="E42" s="301" t="s">
        <v>97</v>
      </c>
      <c r="F42" s="301" t="s">
        <v>97</v>
      </c>
      <c r="G42" s="301" t="s">
        <v>97</v>
      </c>
      <c r="H42" s="301" t="s">
        <v>97</v>
      </c>
      <c r="I42" s="301" t="s">
        <v>97</v>
      </c>
      <c r="J42" s="301" t="s">
        <v>97</v>
      </c>
      <c r="K42" s="301" t="s">
        <v>97</v>
      </c>
      <c r="L42" s="301" t="s">
        <v>97</v>
      </c>
      <c r="M42" s="301" t="s">
        <v>97</v>
      </c>
      <c r="N42" s="301" t="s">
        <v>97</v>
      </c>
      <c r="O42" s="301" t="s">
        <v>97</v>
      </c>
      <c r="P42" s="301" t="s">
        <v>97</v>
      </c>
      <c r="Q42" s="301" t="s">
        <v>97</v>
      </c>
      <c r="R42" s="301" t="s">
        <v>97</v>
      </c>
      <c r="S42" s="301" t="s">
        <v>97</v>
      </c>
      <c r="T42" s="301" t="s">
        <v>97</v>
      </c>
      <c r="U42" s="301" t="s">
        <v>97</v>
      </c>
      <c r="V42" s="301" t="s">
        <v>97</v>
      </c>
      <c r="W42" s="301" t="s">
        <v>97</v>
      </c>
      <c r="X42" s="301" t="s">
        <v>97</v>
      </c>
      <c r="Y42" s="301" t="s">
        <v>97</v>
      </c>
      <c r="Z42" s="294">
        <f>'PROGRAM-DERS'!W45</f>
        <v>5</v>
      </c>
      <c r="AA42" s="294">
        <f t="shared" si="2"/>
        <v>0</v>
      </c>
      <c r="AB42" s="294" t="str">
        <f t="shared" ref="AB42:AL51" si="9">IF(COUNTIF($C42:$Y42,AB$1)&gt;1,"Uyarı","")</f>
        <v/>
      </c>
      <c r="AC42" s="294" t="str">
        <f t="shared" si="9"/>
        <v/>
      </c>
      <c r="AD42" s="294" t="str">
        <f t="shared" si="9"/>
        <v/>
      </c>
      <c r="AE42" s="294" t="str">
        <f t="shared" si="9"/>
        <v/>
      </c>
      <c r="AF42" s="294" t="str">
        <f t="shared" si="9"/>
        <v/>
      </c>
      <c r="AG42" s="294" t="str">
        <f t="shared" si="9"/>
        <v/>
      </c>
      <c r="AH42" s="294" t="str">
        <f t="shared" si="9"/>
        <v/>
      </c>
      <c r="AI42" s="294" t="str">
        <f t="shared" si="9"/>
        <v/>
      </c>
      <c r="AJ42" s="294" t="str">
        <f t="shared" si="9"/>
        <v/>
      </c>
      <c r="AK42" s="294" t="str">
        <f t="shared" si="9"/>
        <v/>
      </c>
      <c r="AL42" s="294" t="str">
        <f t="shared" si="9"/>
        <v/>
      </c>
      <c r="AM42" s="294" t="str">
        <f t="shared" si="8"/>
        <v>Boş</v>
      </c>
      <c r="AN42" s="294" t="str">
        <f t="shared" si="8"/>
        <v>Boş</v>
      </c>
      <c r="AO42" s="294" t="str">
        <f t="shared" si="8"/>
        <v>Boş</v>
      </c>
      <c r="AP42" s="294" t="str">
        <f t="shared" si="8"/>
        <v>Boş</v>
      </c>
      <c r="AQ42" s="294" t="str">
        <f t="shared" si="8"/>
        <v>Boş</v>
      </c>
      <c r="AR42" s="294" t="str">
        <f t="shared" si="8"/>
        <v>Boş</v>
      </c>
      <c r="AS42" s="294" t="str">
        <f t="shared" si="8"/>
        <v>Boş</v>
      </c>
      <c r="AT42" s="294" t="str">
        <f t="shared" si="8"/>
        <v>Boş</v>
      </c>
      <c r="AU42" s="294" t="str">
        <f t="shared" si="8"/>
        <v>Boş</v>
      </c>
      <c r="AV42" s="294" t="str">
        <f t="shared" si="8"/>
        <v>Boş</v>
      </c>
      <c r="AW42" s="294" t="str">
        <f t="shared" si="8"/>
        <v>Boş</v>
      </c>
      <c r="AX42" s="294">
        <f t="shared" si="4"/>
        <v>5</v>
      </c>
    </row>
    <row r="43" spans="1:53" ht="15.75" customHeight="1" x14ac:dyDescent="0.25">
      <c r="A43" s="807"/>
      <c r="B43" s="102">
        <v>0.58333333333333304</v>
      </c>
      <c r="C43" s="301" t="s">
        <v>97</v>
      </c>
      <c r="D43" s="301" t="s">
        <v>97</v>
      </c>
      <c r="E43" s="301" t="s">
        <v>97</v>
      </c>
      <c r="F43" s="301" t="s">
        <v>97</v>
      </c>
      <c r="G43" s="301" t="s">
        <v>97</v>
      </c>
      <c r="H43" s="301" t="s">
        <v>97</v>
      </c>
      <c r="I43" s="301" t="s">
        <v>97</v>
      </c>
      <c r="J43" s="301" t="s">
        <v>97</v>
      </c>
      <c r="K43" s="301" t="s">
        <v>97</v>
      </c>
      <c r="L43" s="301" t="s">
        <v>97</v>
      </c>
      <c r="M43" s="301" t="s">
        <v>97</v>
      </c>
      <c r="N43" s="301" t="s">
        <v>97</v>
      </c>
      <c r="O43" s="301" t="s">
        <v>97</v>
      </c>
      <c r="P43" s="301" t="s">
        <v>97</v>
      </c>
      <c r="Q43" s="301" t="s">
        <v>97</v>
      </c>
      <c r="R43" s="301" t="s">
        <v>97</v>
      </c>
      <c r="S43" s="301" t="s">
        <v>97</v>
      </c>
      <c r="T43" s="301" t="s">
        <v>97</v>
      </c>
      <c r="U43" s="301" t="s">
        <v>97</v>
      </c>
      <c r="V43" s="301" t="s">
        <v>97</v>
      </c>
      <c r="W43" s="301" t="s">
        <v>97</v>
      </c>
      <c r="X43" s="301" t="s">
        <v>97</v>
      </c>
      <c r="Y43" s="301" t="s">
        <v>97</v>
      </c>
      <c r="Z43" s="294">
        <f>'PROGRAM-DERS'!W46</f>
        <v>5</v>
      </c>
      <c r="AA43" s="294">
        <f t="shared" si="2"/>
        <v>0</v>
      </c>
      <c r="AB43" s="294" t="str">
        <f t="shared" si="9"/>
        <v/>
      </c>
      <c r="AC43" s="294" t="str">
        <f t="shared" si="9"/>
        <v/>
      </c>
      <c r="AD43" s="294" t="str">
        <f t="shared" si="9"/>
        <v/>
      </c>
      <c r="AE43" s="294" t="str">
        <f t="shared" si="9"/>
        <v/>
      </c>
      <c r="AF43" s="294" t="str">
        <f t="shared" si="9"/>
        <v/>
      </c>
      <c r="AG43" s="294" t="str">
        <f t="shared" si="9"/>
        <v/>
      </c>
      <c r="AH43" s="294" t="str">
        <f t="shared" si="9"/>
        <v/>
      </c>
      <c r="AI43" s="294" t="str">
        <f t="shared" si="9"/>
        <v/>
      </c>
      <c r="AJ43" s="294" t="str">
        <f t="shared" si="9"/>
        <v/>
      </c>
      <c r="AK43" s="294" t="str">
        <f t="shared" si="9"/>
        <v/>
      </c>
      <c r="AL43" s="294" t="str">
        <f t="shared" si="9"/>
        <v/>
      </c>
      <c r="AM43" s="294" t="str">
        <f t="shared" si="8"/>
        <v>Boş</v>
      </c>
      <c r="AN43" s="294" t="str">
        <f t="shared" si="8"/>
        <v>Boş</v>
      </c>
      <c r="AO43" s="294" t="str">
        <f t="shared" si="8"/>
        <v>Boş</v>
      </c>
      <c r="AP43" s="294" t="str">
        <f t="shared" si="8"/>
        <v>Boş</v>
      </c>
      <c r="AQ43" s="294" t="str">
        <f t="shared" si="8"/>
        <v>Boş</v>
      </c>
      <c r="AR43" s="294" t="str">
        <f t="shared" si="8"/>
        <v>Boş</v>
      </c>
      <c r="AS43" s="294" t="str">
        <f t="shared" si="8"/>
        <v>Boş</v>
      </c>
      <c r="AT43" s="294" t="str">
        <f t="shared" si="8"/>
        <v>Boş</v>
      </c>
      <c r="AU43" s="294" t="str">
        <f t="shared" si="8"/>
        <v>Boş</v>
      </c>
      <c r="AV43" s="294" t="str">
        <f t="shared" si="8"/>
        <v>Boş</v>
      </c>
      <c r="AW43" s="294" t="str">
        <f t="shared" si="8"/>
        <v>Boş</v>
      </c>
      <c r="AX43" s="294">
        <f t="shared" si="4"/>
        <v>5</v>
      </c>
    </row>
    <row r="44" spans="1:53" ht="15.75" customHeight="1" x14ac:dyDescent="0.25">
      <c r="A44" s="807"/>
      <c r="B44" s="102">
        <v>0.625</v>
      </c>
      <c r="C44" s="301" t="s">
        <v>97</v>
      </c>
      <c r="D44" s="301" t="s">
        <v>97</v>
      </c>
      <c r="E44" s="301" t="s">
        <v>97</v>
      </c>
      <c r="F44" s="301" t="s">
        <v>97</v>
      </c>
      <c r="G44" s="301" t="s">
        <v>97</v>
      </c>
      <c r="H44" s="301" t="s">
        <v>97</v>
      </c>
      <c r="I44" s="301" t="s">
        <v>97</v>
      </c>
      <c r="J44" s="301" t="s">
        <v>97</v>
      </c>
      <c r="K44" s="301" t="s">
        <v>97</v>
      </c>
      <c r="L44" s="301" t="s">
        <v>97</v>
      </c>
      <c r="M44" s="301" t="s">
        <v>97</v>
      </c>
      <c r="N44" s="301" t="s">
        <v>97</v>
      </c>
      <c r="O44" s="301" t="s">
        <v>97</v>
      </c>
      <c r="P44" s="301" t="s">
        <v>97</v>
      </c>
      <c r="Q44" s="301" t="s">
        <v>97</v>
      </c>
      <c r="R44" s="301" t="s">
        <v>97</v>
      </c>
      <c r="S44" s="301" t="s">
        <v>97</v>
      </c>
      <c r="T44" s="301" t="s">
        <v>97</v>
      </c>
      <c r="U44" s="301" t="s">
        <v>97</v>
      </c>
      <c r="V44" s="301" t="s">
        <v>97</v>
      </c>
      <c r="W44" s="301" t="s">
        <v>97</v>
      </c>
      <c r="X44" s="301" t="s">
        <v>97</v>
      </c>
      <c r="Y44" s="301" t="s">
        <v>97</v>
      </c>
      <c r="Z44" s="294">
        <f>'PROGRAM-DERS'!W47</f>
        <v>5</v>
      </c>
      <c r="AA44" s="294">
        <f t="shared" si="2"/>
        <v>0</v>
      </c>
      <c r="AB44" s="294" t="str">
        <f t="shared" si="9"/>
        <v/>
      </c>
      <c r="AC44" s="294" t="str">
        <f t="shared" si="9"/>
        <v/>
      </c>
      <c r="AD44" s="294" t="str">
        <f t="shared" si="9"/>
        <v/>
      </c>
      <c r="AE44" s="294" t="str">
        <f t="shared" si="9"/>
        <v/>
      </c>
      <c r="AF44" s="294" t="str">
        <f t="shared" si="9"/>
        <v/>
      </c>
      <c r="AG44" s="294" t="str">
        <f t="shared" si="9"/>
        <v/>
      </c>
      <c r="AH44" s="294" t="str">
        <f t="shared" si="9"/>
        <v/>
      </c>
      <c r="AI44" s="294" t="str">
        <f t="shared" si="9"/>
        <v/>
      </c>
      <c r="AJ44" s="294" t="str">
        <f t="shared" si="9"/>
        <v/>
      </c>
      <c r="AK44" s="294" t="str">
        <f t="shared" si="9"/>
        <v/>
      </c>
      <c r="AL44" s="294" t="str">
        <f t="shared" si="9"/>
        <v/>
      </c>
      <c r="AM44" s="294" t="str">
        <f t="shared" si="8"/>
        <v>Boş</v>
      </c>
      <c r="AN44" s="294" t="str">
        <f t="shared" si="8"/>
        <v>Boş</v>
      </c>
      <c r="AO44" s="294" t="str">
        <f t="shared" si="8"/>
        <v>Boş</v>
      </c>
      <c r="AP44" s="294" t="str">
        <f t="shared" si="8"/>
        <v>Boş</v>
      </c>
      <c r="AQ44" s="294" t="str">
        <f t="shared" si="8"/>
        <v>Boş</v>
      </c>
      <c r="AR44" s="294" t="str">
        <f t="shared" si="8"/>
        <v>Boş</v>
      </c>
      <c r="AS44" s="294" t="str">
        <f t="shared" si="8"/>
        <v>Boş</v>
      </c>
      <c r="AT44" s="294" t="str">
        <f t="shared" si="8"/>
        <v>Boş</v>
      </c>
      <c r="AU44" s="294" t="str">
        <f t="shared" si="8"/>
        <v>Boş</v>
      </c>
      <c r="AV44" s="294" t="str">
        <f t="shared" si="8"/>
        <v>Boş</v>
      </c>
      <c r="AW44" s="294" t="str">
        <f t="shared" si="8"/>
        <v>Boş</v>
      </c>
      <c r="AX44" s="294">
        <f t="shared" si="4"/>
        <v>5</v>
      </c>
    </row>
    <row r="45" spans="1:53" ht="15.75" customHeight="1" x14ac:dyDescent="0.25">
      <c r="A45" s="807"/>
      <c r="B45" s="102">
        <v>0.66666666666666596</v>
      </c>
      <c r="C45" s="301" t="s">
        <v>97</v>
      </c>
      <c r="D45" s="301" t="s">
        <v>97</v>
      </c>
      <c r="E45" s="301" t="s">
        <v>97</v>
      </c>
      <c r="F45" s="301" t="s">
        <v>97</v>
      </c>
      <c r="G45" s="301" t="s">
        <v>97</v>
      </c>
      <c r="H45" s="301" t="s">
        <v>97</v>
      </c>
      <c r="I45" s="301" t="s">
        <v>97</v>
      </c>
      <c r="J45" s="301" t="s">
        <v>97</v>
      </c>
      <c r="K45" s="301" t="s">
        <v>97</v>
      </c>
      <c r="L45" s="301" t="s">
        <v>97</v>
      </c>
      <c r="M45" s="301" t="s">
        <v>97</v>
      </c>
      <c r="N45" s="301" t="s">
        <v>97</v>
      </c>
      <c r="O45" s="301" t="s">
        <v>97</v>
      </c>
      <c r="P45" s="301" t="s">
        <v>97</v>
      </c>
      <c r="Q45" s="301" t="s">
        <v>97</v>
      </c>
      <c r="R45" s="301" t="s">
        <v>97</v>
      </c>
      <c r="S45" s="301" t="s">
        <v>97</v>
      </c>
      <c r="T45" s="301" t="s">
        <v>97</v>
      </c>
      <c r="U45" s="301" t="s">
        <v>97</v>
      </c>
      <c r="V45" s="301" t="s">
        <v>97</v>
      </c>
      <c r="W45" s="301" t="s">
        <v>97</v>
      </c>
      <c r="X45" s="301" t="s">
        <v>97</v>
      </c>
      <c r="Y45" s="301" t="s">
        <v>97</v>
      </c>
      <c r="Z45" s="294">
        <f>'PROGRAM-DERS'!W48</f>
        <v>5</v>
      </c>
      <c r="AA45" s="294">
        <f t="shared" si="2"/>
        <v>0</v>
      </c>
      <c r="AB45" s="294" t="str">
        <f t="shared" si="9"/>
        <v/>
      </c>
      <c r="AC45" s="294" t="str">
        <f t="shared" si="9"/>
        <v/>
      </c>
      <c r="AD45" s="294" t="str">
        <f t="shared" si="9"/>
        <v/>
      </c>
      <c r="AE45" s="294" t="str">
        <f t="shared" si="9"/>
        <v/>
      </c>
      <c r="AF45" s="294" t="str">
        <f t="shared" si="9"/>
        <v/>
      </c>
      <c r="AG45" s="294" t="str">
        <f t="shared" si="9"/>
        <v/>
      </c>
      <c r="AH45" s="294" t="str">
        <f t="shared" si="9"/>
        <v/>
      </c>
      <c r="AI45" s="294" t="str">
        <f t="shared" si="9"/>
        <v/>
      </c>
      <c r="AJ45" s="294" t="str">
        <f t="shared" si="9"/>
        <v/>
      </c>
      <c r="AK45" s="294" t="str">
        <f t="shared" si="9"/>
        <v/>
      </c>
      <c r="AL45" s="294" t="str">
        <f t="shared" si="9"/>
        <v/>
      </c>
      <c r="AM45" s="294" t="str">
        <f t="shared" si="8"/>
        <v>Boş</v>
      </c>
      <c r="AN45" s="294" t="str">
        <f t="shared" si="8"/>
        <v>Boş</v>
      </c>
      <c r="AO45" s="294" t="str">
        <f t="shared" si="8"/>
        <v>Boş</v>
      </c>
      <c r="AP45" s="294" t="str">
        <f t="shared" si="8"/>
        <v>Boş</v>
      </c>
      <c r="AQ45" s="294" t="str">
        <f t="shared" si="8"/>
        <v>Boş</v>
      </c>
      <c r="AR45" s="294" t="str">
        <f t="shared" si="8"/>
        <v>Boş</v>
      </c>
      <c r="AS45" s="294" t="str">
        <f t="shared" si="8"/>
        <v>Boş</v>
      </c>
      <c r="AT45" s="294" t="str">
        <f t="shared" si="8"/>
        <v>Boş</v>
      </c>
      <c r="AU45" s="294" t="str">
        <f t="shared" si="8"/>
        <v>Boş</v>
      </c>
      <c r="AV45" s="294" t="str">
        <f t="shared" si="8"/>
        <v>Boş</v>
      </c>
      <c r="AW45" s="294" t="str">
        <f t="shared" si="8"/>
        <v>Boş</v>
      </c>
      <c r="AX45" s="294">
        <f t="shared" si="4"/>
        <v>5</v>
      </c>
    </row>
    <row r="46" spans="1:53" s="300" customFormat="1" ht="15.75" customHeight="1" x14ac:dyDescent="0.25">
      <c r="A46" s="807"/>
      <c r="B46" s="164">
        <v>0.70833333333333304</v>
      </c>
      <c r="C46" s="301" t="s">
        <v>97</v>
      </c>
      <c r="D46" s="301" t="s">
        <v>97</v>
      </c>
      <c r="E46" s="301" t="s">
        <v>97</v>
      </c>
      <c r="F46" s="301" t="s">
        <v>97</v>
      </c>
      <c r="G46" s="301" t="s">
        <v>97</v>
      </c>
      <c r="H46" s="301" t="s">
        <v>97</v>
      </c>
      <c r="I46" s="301" t="s">
        <v>97</v>
      </c>
      <c r="J46" s="301" t="s">
        <v>97</v>
      </c>
      <c r="K46" s="301" t="s">
        <v>97</v>
      </c>
      <c r="L46" s="301" t="s">
        <v>97</v>
      </c>
      <c r="M46" s="301" t="s">
        <v>97</v>
      </c>
      <c r="N46" s="301" t="s">
        <v>97</v>
      </c>
      <c r="O46" s="301" t="s">
        <v>97</v>
      </c>
      <c r="P46" s="301" t="s">
        <v>97</v>
      </c>
      <c r="Q46" s="301" t="s">
        <v>97</v>
      </c>
      <c r="R46" s="301" t="s">
        <v>97</v>
      </c>
      <c r="S46" s="301" t="s">
        <v>97</v>
      </c>
      <c r="T46" s="301" t="s">
        <v>97</v>
      </c>
      <c r="U46" s="301" t="s">
        <v>97</v>
      </c>
      <c r="V46" s="301" t="s">
        <v>97</v>
      </c>
      <c r="W46" s="301" t="s">
        <v>97</v>
      </c>
      <c r="X46" s="301" t="s">
        <v>97</v>
      </c>
      <c r="Y46" s="301" t="s">
        <v>97</v>
      </c>
      <c r="Z46" s="294">
        <f>'PROGRAM-DERS'!W49</f>
        <v>15</v>
      </c>
      <c r="AA46" s="294">
        <f t="shared" si="2"/>
        <v>0</v>
      </c>
      <c r="AB46" s="294" t="str">
        <f t="shared" si="9"/>
        <v/>
      </c>
      <c r="AC46" s="294" t="str">
        <f t="shared" si="9"/>
        <v/>
      </c>
      <c r="AD46" s="294" t="str">
        <f t="shared" si="9"/>
        <v/>
      </c>
      <c r="AE46" s="294" t="str">
        <f t="shared" si="9"/>
        <v/>
      </c>
      <c r="AF46" s="294" t="str">
        <f t="shared" si="9"/>
        <v/>
      </c>
      <c r="AG46" s="294" t="str">
        <f t="shared" si="9"/>
        <v/>
      </c>
      <c r="AH46" s="294" t="str">
        <f t="shared" si="9"/>
        <v/>
      </c>
      <c r="AI46" s="294" t="str">
        <f t="shared" si="9"/>
        <v/>
      </c>
      <c r="AJ46" s="294" t="str">
        <f t="shared" si="9"/>
        <v/>
      </c>
      <c r="AK46" s="294" t="str">
        <f t="shared" si="9"/>
        <v/>
      </c>
      <c r="AL46" s="294" t="str">
        <f t="shared" si="9"/>
        <v/>
      </c>
      <c r="AM46" s="294" t="str">
        <f t="shared" si="8"/>
        <v>Boş</v>
      </c>
      <c r="AN46" s="294" t="str">
        <f t="shared" si="8"/>
        <v>Boş</v>
      </c>
      <c r="AO46" s="294" t="str">
        <f t="shared" si="8"/>
        <v>Boş</v>
      </c>
      <c r="AP46" s="294" t="str">
        <f t="shared" si="8"/>
        <v>Boş</v>
      </c>
      <c r="AQ46" s="294" t="str">
        <f t="shared" si="8"/>
        <v>Boş</v>
      </c>
      <c r="AR46" s="294" t="str">
        <f t="shared" si="8"/>
        <v>Boş</v>
      </c>
      <c r="AS46" s="294" t="str">
        <f t="shared" si="8"/>
        <v>Boş</v>
      </c>
      <c r="AT46" s="294" t="str">
        <f t="shared" si="8"/>
        <v>Boş</v>
      </c>
      <c r="AU46" s="294" t="str">
        <f t="shared" si="8"/>
        <v>Boş</v>
      </c>
      <c r="AV46" s="294" t="str">
        <f t="shared" si="8"/>
        <v>Boş</v>
      </c>
      <c r="AW46" s="294" t="str">
        <f t="shared" si="8"/>
        <v>Boş</v>
      </c>
      <c r="AX46" s="294">
        <f t="shared" si="4"/>
        <v>15</v>
      </c>
      <c r="AY46" s="293"/>
      <c r="AZ46" s="293"/>
      <c r="BA46" s="293"/>
    </row>
    <row r="47" spans="1:53" s="300" customFormat="1" ht="15.75" customHeight="1" x14ac:dyDescent="0.25">
      <c r="A47" s="807"/>
      <c r="B47" s="164">
        <v>0.75</v>
      </c>
      <c r="C47" s="301" t="s">
        <v>97</v>
      </c>
      <c r="D47" s="301" t="s">
        <v>97</v>
      </c>
      <c r="E47" s="301" t="s">
        <v>97</v>
      </c>
      <c r="F47" s="301" t="s">
        <v>97</v>
      </c>
      <c r="G47" s="301" t="s">
        <v>97</v>
      </c>
      <c r="H47" s="301" t="s">
        <v>97</v>
      </c>
      <c r="I47" s="301" t="s">
        <v>97</v>
      </c>
      <c r="J47" s="301" t="s">
        <v>97</v>
      </c>
      <c r="K47" s="301" t="s">
        <v>97</v>
      </c>
      <c r="L47" s="301" t="s">
        <v>97</v>
      </c>
      <c r="M47" s="301" t="s">
        <v>97</v>
      </c>
      <c r="N47" s="301" t="s">
        <v>97</v>
      </c>
      <c r="O47" s="301" t="s">
        <v>97</v>
      </c>
      <c r="P47" s="301" t="s">
        <v>97</v>
      </c>
      <c r="Q47" s="301" t="s">
        <v>97</v>
      </c>
      <c r="R47" s="301" t="s">
        <v>97</v>
      </c>
      <c r="S47" s="301" t="s">
        <v>97</v>
      </c>
      <c r="T47" s="301" t="s">
        <v>97</v>
      </c>
      <c r="U47" s="301" t="s">
        <v>97</v>
      </c>
      <c r="V47" s="301" t="s">
        <v>97</v>
      </c>
      <c r="W47" s="301" t="s">
        <v>97</v>
      </c>
      <c r="X47" s="301" t="s">
        <v>97</v>
      </c>
      <c r="Y47" s="301" t="s">
        <v>97</v>
      </c>
      <c r="Z47" s="294">
        <f>'PROGRAM-DERS'!W50</f>
        <v>15</v>
      </c>
      <c r="AA47" s="294">
        <f t="shared" si="2"/>
        <v>0</v>
      </c>
      <c r="AB47" s="294" t="str">
        <f t="shared" si="9"/>
        <v/>
      </c>
      <c r="AC47" s="294" t="str">
        <f t="shared" si="9"/>
        <v/>
      </c>
      <c r="AD47" s="294" t="str">
        <f t="shared" si="9"/>
        <v/>
      </c>
      <c r="AE47" s="294" t="str">
        <f t="shared" si="9"/>
        <v/>
      </c>
      <c r="AF47" s="294" t="str">
        <f t="shared" si="9"/>
        <v/>
      </c>
      <c r="AG47" s="294" t="str">
        <f t="shared" si="9"/>
        <v/>
      </c>
      <c r="AH47" s="294" t="str">
        <f t="shared" si="9"/>
        <v/>
      </c>
      <c r="AI47" s="294" t="str">
        <f t="shared" si="9"/>
        <v/>
      </c>
      <c r="AJ47" s="294" t="str">
        <f t="shared" si="9"/>
        <v/>
      </c>
      <c r="AK47" s="294" t="str">
        <f t="shared" si="9"/>
        <v/>
      </c>
      <c r="AL47" s="294" t="str">
        <f t="shared" si="9"/>
        <v/>
      </c>
      <c r="AM47" s="294" t="str">
        <f t="shared" si="8"/>
        <v>Boş</v>
      </c>
      <c r="AN47" s="294" t="str">
        <f t="shared" si="8"/>
        <v>Boş</v>
      </c>
      <c r="AO47" s="294" t="str">
        <f t="shared" si="8"/>
        <v>Boş</v>
      </c>
      <c r="AP47" s="294" t="str">
        <f t="shared" si="8"/>
        <v>Boş</v>
      </c>
      <c r="AQ47" s="294" t="str">
        <f t="shared" si="8"/>
        <v>Boş</v>
      </c>
      <c r="AR47" s="294" t="str">
        <f t="shared" si="8"/>
        <v>Boş</v>
      </c>
      <c r="AS47" s="294" t="str">
        <f t="shared" si="8"/>
        <v>Boş</v>
      </c>
      <c r="AT47" s="294" t="str">
        <f t="shared" si="8"/>
        <v>Boş</v>
      </c>
      <c r="AU47" s="294" t="str">
        <f t="shared" si="8"/>
        <v>Boş</v>
      </c>
      <c r="AV47" s="294" t="str">
        <f t="shared" si="8"/>
        <v>Boş</v>
      </c>
      <c r="AW47" s="294" t="str">
        <f t="shared" si="8"/>
        <v>Boş</v>
      </c>
      <c r="AX47" s="294">
        <f t="shared" si="4"/>
        <v>15</v>
      </c>
      <c r="AY47" s="293"/>
      <c r="AZ47" s="293"/>
      <c r="BA47" s="293"/>
    </row>
    <row r="48" spans="1:53" s="300" customFormat="1" ht="15.75" customHeight="1" x14ac:dyDescent="0.25">
      <c r="A48" s="807"/>
      <c r="B48" s="164">
        <v>0.79166666666666696</v>
      </c>
      <c r="C48" s="301" t="s">
        <v>97</v>
      </c>
      <c r="D48" s="301" t="s">
        <v>97</v>
      </c>
      <c r="E48" s="301" t="s">
        <v>97</v>
      </c>
      <c r="F48" s="301" t="s">
        <v>97</v>
      </c>
      <c r="G48" s="301" t="s">
        <v>97</v>
      </c>
      <c r="H48" s="301" t="s">
        <v>97</v>
      </c>
      <c r="I48" s="301" t="s">
        <v>97</v>
      </c>
      <c r="J48" s="301" t="s">
        <v>97</v>
      </c>
      <c r="K48" s="301" t="s">
        <v>97</v>
      </c>
      <c r="L48" s="301" t="s">
        <v>97</v>
      </c>
      <c r="M48" s="301" t="s">
        <v>97</v>
      </c>
      <c r="N48" s="301" t="s">
        <v>97</v>
      </c>
      <c r="O48" s="301" t="s">
        <v>97</v>
      </c>
      <c r="P48" s="301" t="s">
        <v>97</v>
      </c>
      <c r="Q48" s="301" t="s">
        <v>97</v>
      </c>
      <c r="R48" s="301" t="s">
        <v>97</v>
      </c>
      <c r="S48" s="301" t="s">
        <v>97</v>
      </c>
      <c r="T48" s="301" t="s">
        <v>97</v>
      </c>
      <c r="U48" s="301" t="s">
        <v>97</v>
      </c>
      <c r="V48" s="301" t="s">
        <v>97</v>
      </c>
      <c r="W48" s="301" t="s">
        <v>97</v>
      </c>
      <c r="X48" s="301" t="s">
        <v>97</v>
      </c>
      <c r="Y48" s="301" t="s">
        <v>97</v>
      </c>
      <c r="Z48" s="294">
        <f>'PROGRAM-DERS'!W51</f>
        <v>15</v>
      </c>
      <c r="AA48" s="294">
        <f t="shared" si="2"/>
        <v>0</v>
      </c>
      <c r="AB48" s="294" t="str">
        <f t="shared" si="9"/>
        <v/>
      </c>
      <c r="AC48" s="294" t="str">
        <f t="shared" si="9"/>
        <v/>
      </c>
      <c r="AD48" s="294" t="str">
        <f t="shared" si="9"/>
        <v/>
      </c>
      <c r="AE48" s="294" t="str">
        <f t="shared" si="9"/>
        <v/>
      </c>
      <c r="AF48" s="294" t="str">
        <f t="shared" si="9"/>
        <v/>
      </c>
      <c r="AG48" s="294" t="str">
        <f t="shared" si="9"/>
        <v/>
      </c>
      <c r="AH48" s="294" t="str">
        <f t="shared" si="9"/>
        <v/>
      </c>
      <c r="AI48" s="294" t="str">
        <f t="shared" si="9"/>
        <v/>
      </c>
      <c r="AJ48" s="294" t="str">
        <f t="shared" si="9"/>
        <v/>
      </c>
      <c r="AK48" s="294" t="str">
        <f t="shared" si="9"/>
        <v/>
      </c>
      <c r="AL48" s="294" t="str">
        <f t="shared" si="9"/>
        <v/>
      </c>
      <c r="AM48" s="294" t="str">
        <f t="shared" si="8"/>
        <v>Boş</v>
      </c>
      <c r="AN48" s="294" t="str">
        <f t="shared" si="8"/>
        <v>Boş</v>
      </c>
      <c r="AO48" s="294" t="str">
        <f t="shared" si="8"/>
        <v>Boş</v>
      </c>
      <c r="AP48" s="294" t="str">
        <f t="shared" si="8"/>
        <v>Boş</v>
      </c>
      <c r="AQ48" s="294" t="str">
        <f t="shared" si="8"/>
        <v>Boş</v>
      </c>
      <c r="AR48" s="294" t="str">
        <f t="shared" si="8"/>
        <v>Boş</v>
      </c>
      <c r="AS48" s="294" t="str">
        <f t="shared" si="8"/>
        <v>Boş</v>
      </c>
      <c r="AT48" s="294" t="str">
        <f t="shared" si="8"/>
        <v>Boş</v>
      </c>
      <c r="AU48" s="294" t="str">
        <f t="shared" si="8"/>
        <v>Boş</v>
      </c>
      <c r="AV48" s="294" t="str">
        <f t="shared" si="8"/>
        <v>Boş</v>
      </c>
      <c r="AW48" s="294" t="str">
        <f t="shared" si="8"/>
        <v>Boş</v>
      </c>
      <c r="AX48" s="294">
        <f t="shared" si="4"/>
        <v>15</v>
      </c>
      <c r="AY48" s="293"/>
      <c r="AZ48" s="293"/>
      <c r="BA48" s="293"/>
    </row>
    <row r="49" spans="1:53" s="300" customFormat="1" ht="15.75" customHeight="1" x14ac:dyDescent="0.25">
      <c r="A49" s="807"/>
      <c r="B49" s="164">
        <v>0.83333333333333304</v>
      </c>
      <c r="C49" s="301" t="s">
        <v>97</v>
      </c>
      <c r="D49" s="301" t="s">
        <v>97</v>
      </c>
      <c r="E49" s="301" t="s">
        <v>97</v>
      </c>
      <c r="F49" s="301" t="s">
        <v>97</v>
      </c>
      <c r="G49" s="301" t="s">
        <v>97</v>
      </c>
      <c r="H49" s="301" t="s">
        <v>97</v>
      </c>
      <c r="I49" s="301" t="s">
        <v>97</v>
      </c>
      <c r="J49" s="301" t="s">
        <v>97</v>
      </c>
      <c r="K49" s="301" t="s">
        <v>97</v>
      </c>
      <c r="L49" s="301" t="s">
        <v>97</v>
      </c>
      <c r="M49" s="301" t="s">
        <v>97</v>
      </c>
      <c r="N49" s="301" t="s">
        <v>97</v>
      </c>
      <c r="O49" s="301" t="s">
        <v>97</v>
      </c>
      <c r="P49" s="301" t="s">
        <v>97</v>
      </c>
      <c r="Q49" s="301" t="s">
        <v>97</v>
      </c>
      <c r="R49" s="301" t="s">
        <v>97</v>
      </c>
      <c r="S49" s="301" t="s">
        <v>97</v>
      </c>
      <c r="T49" s="301" t="s">
        <v>97</v>
      </c>
      <c r="U49" s="301" t="s">
        <v>97</v>
      </c>
      <c r="V49" s="301" t="s">
        <v>97</v>
      </c>
      <c r="W49" s="301" t="s">
        <v>97</v>
      </c>
      <c r="X49" s="301" t="s">
        <v>97</v>
      </c>
      <c r="Y49" s="301" t="s">
        <v>97</v>
      </c>
      <c r="Z49" s="294">
        <f>'PROGRAM-DERS'!W52</f>
        <v>10</v>
      </c>
      <c r="AA49" s="294">
        <f t="shared" si="2"/>
        <v>0</v>
      </c>
      <c r="AB49" s="294" t="str">
        <f t="shared" si="9"/>
        <v/>
      </c>
      <c r="AC49" s="294" t="str">
        <f t="shared" si="9"/>
        <v/>
      </c>
      <c r="AD49" s="294" t="str">
        <f t="shared" si="9"/>
        <v/>
      </c>
      <c r="AE49" s="294" t="str">
        <f t="shared" si="9"/>
        <v/>
      </c>
      <c r="AF49" s="294" t="str">
        <f t="shared" si="9"/>
        <v/>
      </c>
      <c r="AG49" s="294" t="str">
        <f t="shared" si="9"/>
        <v/>
      </c>
      <c r="AH49" s="294" t="str">
        <f t="shared" si="9"/>
        <v/>
      </c>
      <c r="AI49" s="294" t="str">
        <f t="shared" si="9"/>
        <v/>
      </c>
      <c r="AJ49" s="294" t="str">
        <f t="shared" si="9"/>
        <v/>
      </c>
      <c r="AK49" s="294" t="str">
        <f t="shared" si="9"/>
        <v/>
      </c>
      <c r="AL49" s="294" t="str">
        <f t="shared" si="9"/>
        <v/>
      </c>
      <c r="AM49" s="294" t="str">
        <f t="shared" si="8"/>
        <v>Boş</v>
      </c>
      <c r="AN49" s="294" t="str">
        <f t="shared" si="8"/>
        <v>Boş</v>
      </c>
      <c r="AO49" s="294" t="str">
        <f t="shared" si="8"/>
        <v>Boş</v>
      </c>
      <c r="AP49" s="294" t="str">
        <f t="shared" si="8"/>
        <v>Boş</v>
      </c>
      <c r="AQ49" s="294" t="str">
        <f t="shared" si="8"/>
        <v>Boş</v>
      </c>
      <c r="AR49" s="294" t="str">
        <f t="shared" si="8"/>
        <v>Boş</v>
      </c>
      <c r="AS49" s="294" t="str">
        <f t="shared" si="8"/>
        <v>Boş</v>
      </c>
      <c r="AT49" s="294" t="str">
        <f t="shared" si="8"/>
        <v>Boş</v>
      </c>
      <c r="AU49" s="294" t="str">
        <f t="shared" si="8"/>
        <v>Boş</v>
      </c>
      <c r="AV49" s="294" t="str">
        <f t="shared" si="8"/>
        <v>Boş</v>
      </c>
      <c r="AW49" s="294" t="str">
        <f t="shared" si="8"/>
        <v>Boş</v>
      </c>
      <c r="AX49" s="294">
        <f t="shared" si="4"/>
        <v>10</v>
      </c>
      <c r="AY49" s="293"/>
      <c r="AZ49" s="293"/>
      <c r="BA49" s="293"/>
    </row>
    <row r="50" spans="1:53" s="300" customFormat="1" ht="15.75" customHeight="1" x14ac:dyDescent="0.25">
      <c r="A50" s="807"/>
      <c r="B50" s="164">
        <v>0.875</v>
      </c>
      <c r="C50" s="301" t="s">
        <v>97</v>
      </c>
      <c r="D50" s="301" t="s">
        <v>97</v>
      </c>
      <c r="E50" s="301" t="s">
        <v>97</v>
      </c>
      <c r="F50" s="301" t="s">
        <v>97</v>
      </c>
      <c r="G50" s="301" t="s">
        <v>97</v>
      </c>
      <c r="H50" s="301" t="s">
        <v>97</v>
      </c>
      <c r="I50" s="301" t="s">
        <v>97</v>
      </c>
      <c r="J50" s="301" t="s">
        <v>97</v>
      </c>
      <c r="K50" s="301" t="s">
        <v>97</v>
      </c>
      <c r="L50" s="301" t="s">
        <v>97</v>
      </c>
      <c r="M50" s="301" t="s">
        <v>97</v>
      </c>
      <c r="N50" s="301" t="s">
        <v>97</v>
      </c>
      <c r="O50" s="301" t="s">
        <v>97</v>
      </c>
      <c r="P50" s="301" t="s">
        <v>97</v>
      </c>
      <c r="Q50" s="301" t="s">
        <v>97</v>
      </c>
      <c r="R50" s="301" t="s">
        <v>97</v>
      </c>
      <c r="S50" s="301" t="s">
        <v>97</v>
      </c>
      <c r="T50" s="301" t="s">
        <v>97</v>
      </c>
      <c r="U50" s="301" t="s">
        <v>97</v>
      </c>
      <c r="V50" s="301" t="s">
        <v>97</v>
      </c>
      <c r="W50" s="301" t="s">
        <v>97</v>
      </c>
      <c r="X50" s="301" t="s">
        <v>97</v>
      </c>
      <c r="Y50" s="301" t="s">
        <v>97</v>
      </c>
      <c r="Z50" s="294">
        <f>'PROGRAM-DERS'!W53</f>
        <v>6</v>
      </c>
      <c r="AA50" s="294">
        <f t="shared" si="2"/>
        <v>0</v>
      </c>
      <c r="AB50" s="294" t="str">
        <f t="shared" si="9"/>
        <v/>
      </c>
      <c r="AC50" s="294" t="str">
        <f t="shared" si="9"/>
        <v/>
      </c>
      <c r="AD50" s="294" t="str">
        <f t="shared" si="9"/>
        <v/>
      </c>
      <c r="AE50" s="294" t="str">
        <f t="shared" si="9"/>
        <v/>
      </c>
      <c r="AF50" s="294" t="str">
        <f t="shared" si="9"/>
        <v/>
      </c>
      <c r="AG50" s="294" t="str">
        <f t="shared" si="9"/>
        <v/>
      </c>
      <c r="AH50" s="294" t="str">
        <f t="shared" si="9"/>
        <v/>
      </c>
      <c r="AI50" s="294" t="str">
        <f t="shared" si="9"/>
        <v/>
      </c>
      <c r="AJ50" s="294" t="str">
        <f t="shared" si="9"/>
        <v/>
      </c>
      <c r="AK50" s="294" t="str">
        <f t="shared" si="9"/>
        <v/>
      </c>
      <c r="AL50" s="294" t="str">
        <f t="shared" si="9"/>
        <v/>
      </c>
      <c r="AM50" s="294" t="str">
        <f t="shared" si="8"/>
        <v>Boş</v>
      </c>
      <c r="AN50" s="294" t="str">
        <f t="shared" si="8"/>
        <v>Boş</v>
      </c>
      <c r="AO50" s="294" t="str">
        <f t="shared" si="8"/>
        <v>Boş</v>
      </c>
      <c r="AP50" s="294" t="str">
        <f t="shared" si="8"/>
        <v>Boş</v>
      </c>
      <c r="AQ50" s="294" t="str">
        <f t="shared" si="8"/>
        <v>Boş</v>
      </c>
      <c r="AR50" s="294" t="str">
        <f t="shared" si="8"/>
        <v>Boş</v>
      </c>
      <c r="AS50" s="294" t="str">
        <f t="shared" si="8"/>
        <v>Boş</v>
      </c>
      <c r="AT50" s="294" t="str">
        <f t="shared" si="8"/>
        <v>Boş</v>
      </c>
      <c r="AU50" s="294" t="str">
        <f t="shared" si="8"/>
        <v>Boş</v>
      </c>
      <c r="AV50" s="294" t="str">
        <f t="shared" si="8"/>
        <v>Boş</v>
      </c>
      <c r="AW50" s="294" t="str">
        <f t="shared" si="8"/>
        <v>Boş</v>
      </c>
      <c r="AX50" s="294">
        <f t="shared" si="4"/>
        <v>6</v>
      </c>
      <c r="AY50" s="293"/>
      <c r="AZ50" s="293"/>
      <c r="BA50" s="293"/>
    </row>
    <row r="51" spans="1:53" s="300" customFormat="1" ht="15.75" customHeight="1" x14ac:dyDescent="0.25">
      <c r="A51" s="807"/>
      <c r="B51" s="165">
        <v>0.91666666666666663</v>
      </c>
      <c r="C51" s="301" t="s">
        <v>97</v>
      </c>
      <c r="D51" s="301" t="s">
        <v>97</v>
      </c>
      <c r="E51" s="301" t="s">
        <v>97</v>
      </c>
      <c r="F51" s="301" t="s">
        <v>97</v>
      </c>
      <c r="G51" s="301" t="s">
        <v>97</v>
      </c>
      <c r="H51" s="301" t="s">
        <v>97</v>
      </c>
      <c r="I51" s="301" t="s">
        <v>97</v>
      </c>
      <c r="J51" s="301" t="s">
        <v>97</v>
      </c>
      <c r="K51" s="301" t="s">
        <v>97</v>
      </c>
      <c r="L51" s="301" t="s">
        <v>97</v>
      </c>
      <c r="M51" s="301" t="s">
        <v>97</v>
      </c>
      <c r="N51" s="301" t="s">
        <v>97</v>
      </c>
      <c r="O51" s="301" t="s">
        <v>97</v>
      </c>
      <c r="P51" s="301" t="s">
        <v>97</v>
      </c>
      <c r="Q51" s="301" t="s">
        <v>97</v>
      </c>
      <c r="R51" s="301" t="s">
        <v>97</v>
      </c>
      <c r="S51" s="301" t="s">
        <v>97</v>
      </c>
      <c r="T51" s="301" t="s">
        <v>97</v>
      </c>
      <c r="U51" s="301" t="s">
        <v>97</v>
      </c>
      <c r="V51" s="301" t="s">
        <v>97</v>
      </c>
      <c r="W51" s="301" t="s">
        <v>97</v>
      </c>
      <c r="X51" s="301" t="s">
        <v>97</v>
      </c>
      <c r="Y51" s="301" t="s">
        <v>97</v>
      </c>
      <c r="Z51" s="294">
        <f>'PROGRAM-DERS'!W54</f>
        <v>6</v>
      </c>
      <c r="AA51" s="294">
        <f t="shared" si="2"/>
        <v>0</v>
      </c>
      <c r="AB51" s="294" t="str">
        <f t="shared" si="9"/>
        <v/>
      </c>
      <c r="AC51" s="294" t="str">
        <f t="shared" si="9"/>
        <v/>
      </c>
      <c r="AD51" s="294" t="str">
        <f t="shared" si="9"/>
        <v/>
      </c>
      <c r="AE51" s="294" t="str">
        <f t="shared" si="9"/>
        <v/>
      </c>
      <c r="AF51" s="294" t="str">
        <f t="shared" si="9"/>
        <v/>
      </c>
      <c r="AG51" s="294" t="str">
        <f t="shared" si="9"/>
        <v/>
      </c>
      <c r="AH51" s="294" t="str">
        <f t="shared" si="9"/>
        <v/>
      </c>
      <c r="AI51" s="294" t="str">
        <f t="shared" si="9"/>
        <v/>
      </c>
      <c r="AJ51" s="294" t="str">
        <f t="shared" si="9"/>
        <v/>
      </c>
      <c r="AK51" s="294" t="str">
        <f t="shared" si="9"/>
        <v/>
      </c>
      <c r="AL51" s="294" t="str">
        <f t="shared" si="9"/>
        <v/>
      </c>
      <c r="AM51" s="294" t="str">
        <f t="shared" si="8"/>
        <v>Boş</v>
      </c>
      <c r="AN51" s="294" t="str">
        <f t="shared" si="8"/>
        <v>Boş</v>
      </c>
      <c r="AO51" s="294" t="str">
        <f t="shared" si="8"/>
        <v>Boş</v>
      </c>
      <c r="AP51" s="294" t="str">
        <f t="shared" si="8"/>
        <v>Boş</v>
      </c>
      <c r="AQ51" s="294" t="str">
        <f t="shared" si="8"/>
        <v>Boş</v>
      </c>
      <c r="AR51" s="294" t="str">
        <f t="shared" si="8"/>
        <v>Boş</v>
      </c>
      <c r="AS51" s="294" t="str">
        <f t="shared" si="8"/>
        <v>Boş</v>
      </c>
      <c r="AT51" s="294" t="str">
        <f t="shared" si="8"/>
        <v>Boş</v>
      </c>
      <c r="AU51" s="294" t="str">
        <f t="shared" si="8"/>
        <v>Boş</v>
      </c>
      <c r="AV51" s="294" t="str">
        <f t="shared" si="8"/>
        <v>Boş</v>
      </c>
      <c r="AW51" s="294" t="str">
        <f t="shared" si="8"/>
        <v>Boş</v>
      </c>
      <c r="AX51" s="294">
        <f t="shared" si="4"/>
        <v>6</v>
      </c>
      <c r="AY51" s="293"/>
      <c r="AZ51" s="293"/>
      <c r="BA51" s="293"/>
    </row>
    <row r="52" spans="1:53" s="300" customFormat="1" ht="15.75" customHeight="1" thickBot="1" x14ac:dyDescent="0.3">
      <c r="A52" s="808"/>
      <c r="B52" s="166">
        <v>0.95833333333333337</v>
      </c>
      <c r="C52" s="301" t="s">
        <v>97</v>
      </c>
      <c r="D52" s="301" t="s">
        <v>97</v>
      </c>
      <c r="E52" s="301" t="s">
        <v>97</v>
      </c>
      <c r="F52" s="301" t="s">
        <v>97</v>
      </c>
      <c r="G52" s="301" t="s">
        <v>97</v>
      </c>
      <c r="H52" s="301" t="s">
        <v>97</v>
      </c>
      <c r="I52" s="301" t="s">
        <v>97</v>
      </c>
      <c r="J52" s="301" t="s">
        <v>97</v>
      </c>
      <c r="K52" s="301" t="s">
        <v>97</v>
      </c>
      <c r="L52" s="301" t="s">
        <v>97</v>
      </c>
      <c r="M52" s="301" t="s">
        <v>97</v>
      </c>
      <c r="N52" s="301" t="s">
        <v>97</v>
      </c>
      <c r="O52" s="301" t="s">
        <v>97</v>
      </c>
      <c r="P52" s="301" t="s">
        <v>97</v>
      </c>
      <c r="Q52" s="301" t="s">
        <v>97</v>
      </c>
      <c r="R52" s="301" t="s">
        <v>97</v>
      </c>
      <c r="S52" s="301" t="s">
        <v>97</v>
      </c>
      <c r="T52" s="301" t="s">
        <v>97</v>
      </c>
      <c r="U52" s="301" t="s">
        <v>97</v>
      </c>
      <c r="V52" s="301" t="s">
        <v>97</v>
      </c>
      <c r="W52" s="301" t="s">
        <v>97</v>
      </c>
      <c r="X52" s="301" t="s">
        <v>97</v>
      </c>
      <c r="Y52" s="301" t="s">
        <v>97</v>
      </c>
      <c r="Z52" s="294">
        <f>'PROGRAM-DERS'!W55</f>
        <v>4</v>
      </c>
      <c r="AA52" s="294">
        <f t="shared" si="2"/>
        <v>0</v>
      </c>
      <c r="AB52" s="294" t="str">
        <f t="shared" ref="AB52:AL58" si="10">IF(COUNTIF($C52:$Y52,AB$1)&gt;1,"Uyarı","")</f>
        <v/>
      </c>
      <c r="AC52" s="294" t="str">
        <f t="shared" si="10"/>
        <v/>
      </c>
      <c r="AD52" s="294" t="str">
        <f t="shared" si="10"/>
        <v/>
      </c>
      <c r="AE52" s="294" t="str">
        <f t="shared" si="10"/>
        <v/>
      </c>
      <c r="AF52" s="294" t="str">
        <f t="shared" si="10"/>
        <v/>
      </c>
      <c r="AG52" s="294" t="str">
        <f t="shared" si="10"/>
        <v/>
      </c>
      <c r="AH52" s="294" t="str">
        <f t="shared" si="10"/>
        <v/>
      </c>
      <c r="AI52" s="294" t="str">
        <f t="shared" si="10"/>
        <v/>
      </c>
      <c r="AJ52" s="294" t="str">
        <f t="shared" si="10"/>
        <v/>
      </c>
      <c r="AK52" s="294" t="str">
        <f t="shared" si="10"/>
        <v/>
      </c>
      <c r="AL52" s="294" t="str">
        <f t="shared" si="10"/>
        <v/>
      </c>
      <c r="AM52" s="294" t="str">
        <f t="shared" si="8"/>
        <v>Boş</v>
      </c>
      <c r="AN52" s="294" t="str">
        <f t="shared" si="8"/>
        <v>Boş</v>
      </c>
      <c r="AO52" s="294" t="str">
        <f t="shared" si="8"/>
        <v>Boş</v>
      </c>
      <c r="AP52" s="294" t="str">
        <f t="shared" si="8"/>
        <v>Boş</v>
      </c>
      <c r="AQ52" s="294" t="str">
        <f t="shared" si="8"/>
        <v>Boş</v>
      </c>
      <c r="AR52" s="294" t="str">
        <f t="shared" si="8"/>
        <v>Boş</v>
      </c>
      <c r="AS52" s="294" t="str">
        <f t="shared" si="8"/>
        <v>Boş</v>
      </c>
      <c r="AT52" s="294" t="str">
        <f t="shared" si="8"/>
        <v>Boş</v>
      </c>
      <c r="AU52" s="294" t="str">
        <f t="shared" si="8"/>
        <v>Boş</v>
      </c>
      <c r="AV52" s="294" t="str">
        <f t="shared" si="8"/>
        <v>Boş</v>
      </c>
      <c r="AW52" s="294" t="str">
        <f t="shared" si="8"/>
        <v>Boş</v>
      </c>
      <c r="AX52" s="294">
        <f t="shared" si="4"/>
        <v>4</v>
      </c>
      <c r="AY52" s="293"/>
      <c r="AZ52" s="293"/>
      <c r="BA52" s="293"/>
    </row>
    <row r="53" spans="1:53" ht="15.75" customHeight="1" x14ac:dyDescent="0.25">
      <c r="A53" s="806" t="s">
        <v>3</v>
      </c>
      <c r="B53" s="155">
        <v>0.29166666666666669</v>
      </c>
      <c r="C53" s="301" t="s">
        <v>97</v>
      </c>
      <c r="D53" s="301" t="s">
        <v>97</v>
      </c>
      <c r="E53" s="301" t="s">
        <v>97</v>
      </c>
      <c r="F53" s="301" t="s">
        <v>97</v>
      </c>
      <c r="G53" s="301" t="s">
        <v>97</v>
      </c>
      <c r="H53" s="301" t="s">
        <v>97</v>
      </c>
      <c r="I53" s="301" t="s">
        <v>97</v>
      </c>
      <c r="J53" s="301" t="s">
        <v>97</v>
      </c>
      <c r="K53" s="301" t="s">
        <v>97</v>
      </c>
      <c r="L53" s="301" t="s">
        <v>97</v>
      </c>
      <c r="M53" s="301" t="s">
        <v>97</v>
      </c>
      <c r="N53" s="301" t="s">
        <v>97</v>
      </c>
      <c r="O53" s="301" t="s">
        <v>97</v>
      </c>
      <c r="P53" s="301" t="s">
        <v>97</v>
      </c>
      <c r="Q53" s="301" t="s">
        <v>97</v>
      </c>
      <c r="R53" s="301" t="s">
        <v>97</v>
      </c>
      <c r="S53" s="301" t="s">
        <v>97</v>
      </c>
      <c r="T53" s="301" t="s">
        <v>97</v>
      </c>
      <c r="U53" s="301" t="s">
        <v>97</v>
      </c>
      <c r="V53" s="301" t="s">
        <v>97</v>
      </c>
      <c r="W53" s="301" t="s">
        <v>97</v>
      </c>
      <c r="X53" s="301" t="s">
        <v>97</v>
      </c>
      <c r="Y53" s="301" t="s">
        <v>97</v>
      </c>
      <c r="Z53" s="294">
        <f>'PROGRAM-DERS'!W56</f>
        <v>4</v>
      </c>
      <c r="AA53" s="294">
        <f t="shared" si="2"/>
        <v>0</v>
      </c>
      <c r="AB53" s="294" t="str">
        <f t="shared" si="10"/>
        <v/>
      </c>
      <c r="AC53" s="294" t="str">
        <f t="shared" si="10"/>
        <v/>
      </c>
      <c r="AD53" s="294" t="str">
        <f t="shared" si="10"/>
        <v/>
      </c>
      <c r="AE53" s="294" t="str">
        <f t="shared" si="10"/>
        <v/>
      </c>
      <c r="AF53" s="294" t="str">
        <f t="shared" si="10"/>
        <v/>
      </c>
      <c r="AG53" s="294" t="str">
        <f t="shared" si="10"/>
        <v/>
      </c>
      <c r="AH53" s="294" t="str">
        <f t="shared" si="10"/>
        <v/>
      </c>
      <c r="AI53" s="294" t="str">
        <f t="shared" si="10"/>
        <v/>
      </c>
      <c r="AJ53" s="294" t="str">
        <f t="shared" si="10"/>
        <v/>
      </c>
      <c r="AK53" s="294" t="str">
        <f t="shared" si="10"/>
        <v/>
      </c>
      <c r="AL53" s="294" t="str">
        <f t="shared" si="10"/>
        <v/>
      </c>
      <c r="AM53" s="294" t="str">
        <f t="shared" si="8"/>
        <v>Boş</v>
      </c>
      <c r="AN53" s="294" t="str">
        <f t="shared" si="8"/>
        <v>Boş</v>
      </c>
      <c r="AO53" s="294" t="str">
        <f t="shared" si="8"/>
        <v>Boş</v>
      </c>
      <c r="AP53" s="294" t="str">
        <f t="shared" si="8"/>
        <v>Boş</v>
      </c>
      <c r="AQ53" s="294" t="str">
        <f t="shared" si="8"/>
        <v>Boş</v>
      </c>
      <c r="AR53" s="294" t="str">
        <f t="shared" si="8"/>
        <v>Boş</v>
      </c>
      <c r="AS53" s="294" t="str">
        <f t="shared" si="8"/>
        <v>Boş</v>
      </c>
      <c r="AT53" s="294" t="str">
        <f t="shared" si="8"/>
        <v>Boş</v>
      </c>
      <c r="AU53" s="294" t="str">
        <f t="shared" si="8"/>
        <v>Boş</v>
      </c>
      <c r="AV53" s="294" t="str">
        <f t="shared" si="8"/>
        <v>Boş</v>
      </c>
      <c r="AW53" s="294" t="str">
        <f t="shared" si="8"/>
        <v>Boş</v>
      </c>
      <c r="AX53" s="294">
        <f t="shared" si="4"/>
        <v>4</v>
      </c>
    </row>
    <row r="54" spans="1:53" ht="15.75" customHeight="1" x14ac:dyDescent="0.25">
      <c r="A54" s="807"/>
      <c r="B54" s="152">
        <v>0.33333333333333331</v>
      </c>
      <c r="C54" s="301" t="s">
        <v>97</v>
      </c>
      <c r="D54" s="301" t="s">
        <v>97</v>
      </c>
      <c r="E54" s="301" t="s">
        <v>97</v>
      </c>
      <c r="F54" s="301" t="s">
        <v>97</v>
      </c>
      <c r="G54" s="301" t="s">
        <v>97</v>
      </c>
      <c r="H54" s="301" t="s">
        <v>97</v>
      </c>
      <c r="I54" s="301" t="s">
        <v>97</v>
      </c>
      <c r="J54" s="301" t="s">
        <v>97</v>
      </c>
      <c r="K54" s="301" t="s">
        <v>97</v>
      </c>
      <c r="L54" s="301" t="s">
        <v>97</v>
      </c>
      <c r="M54" s="301" t="s">
        <v>97</v>
      </c>
      <c r="N54" s="301" t="s">
        <v>97</v>
      </c>
      <c r="O54" s="301" t="s">
        <v>97</v>
      </c>
      <c r="P54" s="301" t="s">
        <v>97</v>
      </c>
      <c r="Q54" s="301" t="s">
        <v>97</v>
      </c>
      <c r="R54" s="301" t="s">
        <v>97</v>
      </c>
      <c r="S54" s="301" t="s">
        <v>97</v>
      </c>
      <c r="T54" s="301" t="s">
        <v>97</v>
      </c>
      <c r="U54" s="301" t="s">
        <v>97</v>
      </c>
      <c r="V54" s="301" t="s">
        <v>97</v>
      </c>
      <c r="W54" s="301" t="s">
        <v>97</v>
      </c>
      <c r="X54" s="301" t="s">
        <v>97</v>
      </c>
      <c r="Y54" s="301" t="s">
        <v>97</v>
      </c>
      <c r="Z54" s="294">
        <f>'PROGRAM-DERS'!W58</f>
        <v>4</v>
      </c>
      <c r="AA54" s="294">
        <f t="shared" si="2"/>
        <v>0</v>
      </c>
      <c r="AB54" s="294" t="str">
        <f t="shared" si="10"/>
        <v/>
      </c>
      <c r="AC54" s="294" t="str">
        <f t="shared" si="10"/>
        <v/>
      </c>
      <c r="AD54" s="294" t="str">
        <f t="shared" si="10"/>
        <v/>
      </c>
      <c r="AE54" s="294" t="str">
        <f t="shared" si="10"/>
        <v/>
      </c>
      <c r="AF54" s="294" t="str">
        <f t="shared" si="10"/>
        <v/>
      </c>
      <c r="AG54" s="294" t="str">
        <f t="shared" si="10"/>
        <v/>
      </c>
      <c r="AH54" s="294" t="str">
        <f t="shared" si="10"/>
        <v/>
      </c>
      <c r="AI54" s="294" t="str">
        <f t="shared" si="10"/>
        <v/>
      </c>
      <c r="AJ54" s="294" t="str">
        <f t="shared" si="10"/>
        <v/>
      </c>
      <c r="AK54" s="294" t="str">
        <f t="shared" si="10"/>
        <v/>
      </c>
      <c r="AL54" s="294" t="str">
        <f t="shared" si="10"/>
        <v/>
      </c>
      <c r="AM54" s="294" t="str">
        <f t="shared" si="8"/>
        <v>Boş</v>
      </c>
      <c r="AN54" s="294" t="str">
        <f t="shared" si="8"/>
        <v>Boş</v>
      </c>
      <c r="AO54" s="294" t="str">
        <f t="shared" si="8"/>
        <v>Boş</v>
      </c>
      <c r="AP54" s="294" t="str">
        <f t="shared" si="8"/>
        <v>Boş</v>
      </c>
      <c r="AQ54" s="294" t="str">
        <f t="shared" si="8"/>
        <v>Boş</v>
      </c>
      <c r="AR54" s="294" t="str">
        <f t="shared" si="8"/>
        <v>Boş</v>
      </c>
      <c r="AS54" s="294" t="str">
        <f t="shared" si="8"/>
        <v>Boş</v>
      </c>
      <c r="AT54" s="294" t="str">
        <f t="shared" si="8"/>
        <v>Boş</v>
      </c>
      <c r="AU54" s="294" t="str">
        <f t="shared" si="8"/>
        <v>Boş</v>
      </c>
      <c r="AV54" s="294" t="str">
        <f t="shared" si="8"/>
        <v>Boş</v>
      </c>
      <c r="AW54" s="294" t="str">
        <f t="shared" si="8"/>
        <v>Boş</v>
      </c>
      <c r="AX54" s="294">
        <f t="shared" si="4"/>
        <v>4</v>
      </c>
    </row>
    <row r="55" spans="1:53" ht="15.75" customHeight="1" x14ac:dyDescent="0.25">
      <c r="A55" s="807"/>
      <c r="B55" s="102">
        <v>0.375</v>
      </c>
      <c r="C55" s="301" t="s">
        <v>97</v>
      </c>
      <c r="D55" s="301" t="s">
        <v>97</v>
      </c>
      <c r="E55" s="301" t="s">
        <v>97</v>
      </c>
      <c r="F55" s="301" t="s">
        <v>97</v>
      </c>
      <c r="G55" s="301" t="s">
        <v>97</v>
      </c>
      <c r="H55" s="301" t="s">
        <v>97</v>
      </c>
      <c r="I55" s="301" t="s">
        <v>97</v>
      </c>
      <c r="J55" s="301" t="s">
        <v>97</v>
      </c>
      <c r="K55" s="301" t="s">
        <v>97</v>
      </c>
      <c r="L55" s="301" t="s">
        <v>97</v>
      </c>
      <c r="M55" s="301" t="s">
        <v>97</v>
      </c>
      <c r="N55" s="301" t="s">
        <v>97</v>
      </c>
      <c r="O55" s="301" t="s">
        <v>97</v>
      </c>
      <c r="P55" s="301" t="s">
        <v>97</v>
      </c>
      <c r="Q55" s="301" t="s">
        <v>97</v>
      </c>
      <c r="R55" s="301" t="s">
        <v>97</v>
      </c>
      <c r="S55" s="301" t="s">
        <v>97</v>
      </c>
      <c r="T55" s="301" t="s">
        <v>97</v>
      </c>
      <c r="U55" s="301" t="s">
        <v>97</v>
      </c>
      <c r="V55" s="301" t="s">
        <v>97</v>
      </c>
      <c r="W55" s="301" t="s">
        <v>97</v>
      </c>
      <c r="X55" s="301" t="s">
        <v>97</v>
      </c>
      <c r="Y55" s="301" t="s">
        <v>97</v>
      </c>
      <c r="Z55" s="294">
        <f>'PROGRAM-DERS'!W59</f>
        <v>15</v>
      </c>
      <c r="AA55" s="294">
        <f t="shared" si="2"/>
        <v>0</v>
      </c>
      <c r="AB55" s="294" t="str">
        <f t="shared" si="10"/>
        <v/>
      </c>
      <c r="AC55" s="294" t="str">
        <f t="shared" si="10"/>
        <v/>
      </c>
      <c r="AD55" s="294" t="str">
        <f t="shared" si="10"/>
        <v/>
      </c>
      <c r="AE55" s="294" t="str">
        <f t="shared" si="10"/>
        <v/>
      </c>
      <c r="AF55" s="294" t="str">
        <f t="shared" si="10"/>
        <v/>
      </c>
      <c r="AG55" s="294" t="str">
        <f t="shared" si="10"/>
        <v/>
      </c>
      <c r="AH55" s="294" t="str">
        <f t="shared" si="10"/>
        <v/>
      </c>
      <c r="AI55" s="294" t="str">
        <f t="shared" si="10"/>
        <v/>
      </c>
      <c r="AJ55" s="294" t="str">
        <f t="shared" si="10"/>
        <v/>
      </c>
      <c r="AK55" s="294" t="str">
        <f t="shared" si="10"/>
        <v/>
      </c>
      <c r="AL55" s="294" t="str">
        <f t="shared" si="10"/>
        <v/>
      </c>
      <c r="AM55" s="294" t="str">
        <f t="shared" si="8"/>
        <v>Boş</v>
      </c>
      <c r="AN55" s="294" t="str">
        <f t="shared" si="8"/>
        <v>Boş</v>
      </c>
      <c r="AO55" s="294" t="str">
        <f t="shared" si="8"/>
        <v>Boş</v>
      </c>
      <c r="AP55" s="294" t="str">
        <f t="shared" si="8"/>
        <v>Boş</v>
      </c>
      <c r="AQ55" s="294" t="str">
        <f t="shared" si="8"/>
        <v>Boş</v>
      </c>
      <c r="AR55" s="294" t="str">
        <f t="shared" si="8"/>
        <v>Boş</v>
      </c>
      <c r="AS55" s="294" t="str">
        <f t="shared" si="8"/>
        <v>Boş</v>
      </c>
      <c r="AT55" s="294" t="str">
        <f t="shared" si="8"/>
        <v>Boş</v>
      </c>
      <c r="AU55" s="294" t="str">
        <f t="shared" si="8"/>
        <v>Boş</v>
      </c>
      <c r="AV55" s="294" t="str">
        <f t="shared" si="8"/>
        <v>Boş</v>
      </c>
      <c r="AW55" s="294" t="str">
        <f t="shared" si="8"/>
        <v>Boş</v>
      </c>
      <c r="AX55" s="294">
        <f t="shared" si="4"/>
        <v>15</v>
      </c>
    </row>
    <row r="56" spans="1:53" ht="15.75" customHeight="1" x14ac:dyDescent="0.25">
      <c r="A56" s="807"/>
      <c r="B56" s="102">
        <v>0.41666666666666702</v>
      </c>
      <c r="C56" s="301" t="s">
        <v>97</v>
      </c>
      <c r="D56" s="301" t="s">
        <v>97</v>
      </c>
      <c r="E56" s="301" t="s">
        <v>97</v>
      </c>
      <c r="F56" s="301" t="s">
        <v>97</v>
      </c>
      <c r="G56" s="301" t="s">
        <v>97</v>
      </c>
      <c r="H56" s="301" t="s">
        <v>97</v>
      </c>
      <c r="I56" s="301" t="s">
        <v>97</v>
      </c>
      <c r="J56" s="301" t="s">
        <v>97</v>
      </c>
      <c r="K56" s="301" t="s">
        <v>97</v>
      </c>
      <c r="L56" s="301" t="s">
        <v>97</v>
      </c>
      <c r="M56" s="301" t="s">
        <v>97</v>
      </c>
      <c r="N56" s="301" t="s">
        <v>97</v>
      </c>
      <c r="O56" s="301" t="s">
        <v>97</v>
      </c>
      <c r="P56" s="301" t="s">
        <v>97</v>
      </c>
      <c r="Q56" s="301" t="s">
        <v>97</v>
      </c>
      <c r="R56" s="301" t="s">
        <v>97</v>
      </c>
      <c r="S56" s="301" t="s">
        <v>97</v>
      </c>
      <c r="T56" s="301" t="s">
        <v>97</v>
      </c>
      <c r="U56" s="301" t="s">
        <v>97</v>
      </c>
      <c r="V56" s="301" t="s">
        <v>97</v>
      </c>
      <c r="W56" s="301" t="s">
        <v>97</v>
      </c>
      <c r="X56" s="301" t="s">
        <v>97</v>
      </c>
      <c r="Y56" s="301" t="s">
        <v>97</v>
      </c>
      <c r="Z56" s="294">
        <f>'PROGRAM-DERS'!W60</f>
        <v>16</v>
      </c>
      <c r="AA56" s="294">
        <f t="shared" si="2"/>
        <v>0</v>
      </c>
      <c r="AB56" s="294" t="str">
        <f t="shared" si="10"/>
        <v/>
      </c>
      <c r="AC56" s="294" t="str">
        <f t="shared" si="10"/>
        <v/>
      </c>
      <c r="AD56" s="294" t="str">
        <f t="shared" si="10"/>
        <v/>
      </c>
      <c r="AE56" s="294" t="str">
        <f t="shared" si="10"/>
        <v/>
      </c>
      <c r="AF56" s="294" t="str">
        <f t="shared" si="10"/>
        <v/>
      </c>
      <c r="AG56" s="294" t="str">
        <f t="shared" si="10"/>
        <v/>
      </c>
      <c r="AH56" s="294" t="str">
        <f t="shared" si="10"/>
        <v/>
      </c>
      <c r="AI56" s="294" t="str">
        <f t="shared" si="10"/>
        <v/>
      </c>
      <c r="AJ56" s="294" t="str">
        <f t="shared" si="10"/>
        <v/>
      </c>
      <c r="AK56" s="294" t="str">
        <f t="shared" si="10"/>
        <v/>
      </c>
      <c r="AL56" s="294" t="str">
        <f t="shared" si="10"/>
        <v/>
      </c>
      <c r="AM56" s="294" t="str">
        <f t="shared" si="8"/>
        <v>Boş</v>
      </c>
      <c r="AN56" s="294" t="str">
        <f t="shared" si="8"/>
        <v>Boş</v>
      </c>
      <c r="AO56" s="294" t="str">
        <f t="shared" si="8"/>
        <v>Boş</v>
      </c>
      <c r="AP56" s="294" t="str">
        <f t="shared" si="8"/>
        <v>Boş</v>
      </c>
      <c r="AQ56" s="294" t="str">
        <f t="shared" si="8"/>
        <v>Boş</v>
      </c>
      <c r="AR56" s="294" t="str">
        <f t="shared" si="8"/>
        <v>Boş</v>
      </c>
      <c r="AS56" s="294" t="str">
        <f t="shared" si="8"/>
        <v>Boş</v>
      </c>
      <c r="AT56" s="294" t="str">
        <f t="shared" si="8"/>
        <v>Boş</v>
      </c>
      <c r="AU56" s="294" t="str">
        <f t="shared" si="8"/>
        <v>Boş</v>
      </c>
      <c r="AV56" s="294" t="str">
        <f t="shared" si="8"/>
        <v>Boş</v>
      </c>
      <c r="AW56" s="294" t="str">
        <f t="shared" si="8"/>
        <v>Boş</v>
      </c>
      <c r="AX56" s="294">
        <f t="shared" si="4"/>
        <v>16</v>
      </c>
    </row>
    <row r="57" spans="1:53" ht="15.75" customHeight="1" x14ac:dyDescent="0.25">
      <c r="A57" s="807"/>
      <c r="B57" s="102">
        <v>0.45833333333333298</v>
      </c>
      <c r="C57" s="301" t="s">
        <v>97</v>
      </c>
      <c r="D57" s="301" t="s">
        <v>97</v>
      </c>
      <c r="E57" s="301" t="s">
        <v>97</v>
      </c>
      <c r="F57" s="301" t="s">
        <v>97</v>
      </c>
      <c r="G57" s="301" t="s">
        <v>97</v>
      </c>
      <c r="H57" s="301" t="s">
        <v>97</v>
      </c>
      <c r="I57" s="301" t="s">
        <v>97</v>
      </c>
      <c r="J57" s="301" t="s">
        <v>97</v>
      </c>
      <c r="K57" s="301" t="s">
        <v>97</v>
      </c>
      <c r="L57" s="301" t="s">
        <v>97</v>
      </c>
      <c r="M57" s="301" t="s">
        <v>97</v>
      </c>
      <c r="N57" s="301" t="s">
        <v>97</v>
      </c>
      <c r="O57" s="301" t="s">
        <v>97</v>
      </c>
      <c r="P57" s="301" t="s">
        <v>97</v>
      </c>
      <c r="Q57" s="301" t="s">
        <v>97</v>
      </c>
      <c r="R57" s="301" t="s">
        <v>97</v>
      </c>
      <c r="S57" s="301" t="s">
        <v>97</v>
      </c>
      <c r="T57" s="301" t="s">
        <v>97</v>
      </c>
      <c r="U57" s="301" t="s">
        <v>97</v>
      </c>
      <c r="V57" s="301" t="s">
        <v>97</v>
      </c>
      <c r="W57" s="301" t="s">
        <v>97</v>
      </c>
      <c r="X57" s="301" t="s">
        <v>97</v>
      </c>
      <c r="Y57" s="301" t="s">
        <v>97</v>
      </c>
      <c r="Z57" s="294">
        <f>'PROGRAM-DERS'!W61</f>
        <v>14</v>
      </c>
      <c r="AA57" s="294">
        <f t="shared" si="2"/>
        <v>0</v>
      </c>
      <c r="AB57" s="294" t="str">
        <f t="shared" si="10"/>
        <v/>
      </c>
      <c r="AC57" s="294" t="str">
        <f t="shared" si="10"/>
        <v/>
      </c>
      <c r="AD57" s="294" t="str">
        <f t="shared" si="10"/>
        <v/>
      </c>
      <c r="AE57" s="294" t="str">
        <f t="shared" si="10"/>
        <v/>
      </c>
      <c r="AF57" s="294" t="str">
        <f t="shared" si="10"/>
        <v/>
      </c>
      <c r="AG57" s="294" t="str">
        <f t="shared" si="10"/>
        <v/>
      </c>
      <c r="AH57" s="294" t="str">
        <f t="shared" si="10"/>
        <v/>
      </c>
      <c r="AI57" s="294" t="str">
        <f t="shared" si="10"/>
        <v/>
      </c>
      <c r="AJ57" s="294" t="str">
        <f t="shared" si="10"/>
        <v/>
      </c>
      <c r="AK57" s="294" t="str">
        <f t="shared" si="10"/>
        <v/>
      </c>
      <c r="AL57" s="294" t="str">
        <f t="shared" si="10"/>
        <v/>
      </c>
      <c r="AM57" s="294" t="str">
        <f t="shared" si="8"/>
        <v>Boş</v>
      </c>
      <c r="AN57" s="294" t="str">
        <f t="shared" si="8"/>
        <v>Boş</v>
      </c>
      <c r="AO57" s="294" t="str">
        <f t="shared" si="8"/>
        <v>Boş</v>
      </c>
      <c r="AP57" s="294" t="str">
        <f t="shared" si="8"/>
        <v>Boş</v>
      </c>
      <c r="AQ57" s="294" t="str">
        <f t="shared" si="8"/>
        <v>Boş</v>
      </c>
      <c r="AR57" s="294" t="str">
        <f t="shared" si="8"/>
        <v>Boş</v>
      </c>
      <c r="AS57" s="294" t="str">
        <f t="shared" si="8"/>
        <v>Boş</v>
      </c>
      <c r="AT57" s="294" t="str">
        <f t="shared" si="8"/>
        <v>Boş</v>
      </c>
      <c r="AU57" s="294" t="str">
        <f t="shared" si="8"/>
        <v>Boş</v>
      </c>
      <c r="AV57" s="294" t="str">
        <f t="shared" si="8"/>
        <v>Boş</v>
      </c>
      <c r="AW57" s="294" t="str">
        <f t="shared" si="8"/>
        <v>Boş</v>
      </c>
      <c r="AX57" s="294">
        <f t="shared" si="4"/>
        <v>14</v>
      </c>
    </row>
    <row r="58" spans="1:53" ht="15.75" customHeight="1" x14ac:dyDescent="0.25">
      <c r="A58" s="807"/>
      <c r="B58" s="102">
        <v>0.5</v>
      </c>
      <c r="C58" s="301" t="s">
        <v>97</v>
      </c>
      <c r="D58" s="301" t="s">
        <v>97</v>
      </c>
      <c r="E58" s="301" t="s">
        <v>97</v>
      </c>
      <c r="F58" s="301" t="s">
        <v>97</v>
      </c>
      <c r="G58" s="301" t="s">
        <v>97</v>
      </c>
      <c r="H58" s="301" t="s">
        <v>97</v>
      </c>
      <c r="I58" s="301" t="s">
        <v>97</v>
      </c>
      <c r="J58" s="301" t="s">
        <v>97</v>
      </c>
      <c r="K58" s="301" t="s">
        <v>97</v>
      </c>
      <c r="L58" s="301" t="s">
        <v>97</v>
      </c>
      <c r="M58" s="301" t="s">
        <v>97</v>
      </c>
      <c r="N58" s="301" t="s">
        <v>97</v>
      </c>
      <c r="O58" s="301" t="s">
        <v>97</v>
      </c>
      <c r="P58" s="301" t="s">
        <v>97</v>
      </c>
      <c r="Q58" s="301" t="s">
        <v>97</v>
      </c>
      <c r="R58" s="301" t="s">
        <v>97</v>
      </c>
      <c r="S58" s="301" t="s">
        <v>97</v>
      </c>
      <c r="T58" s="301" t="s">
        <v>97</v>
      </c>
      <c r="U58" s="301" t="s">
        <v>97</v>
      </c>
      <c r="V58" s="301" t="s">
        <v>97</v>
      </c>
      <c r="W58" s="301" t="s">
        <v>97</v>
      </c>
      <c r="X58" s="301" t="s">
        <v>97</v>
      </c>
      <c r="Y58" s="301" t="s">
        <v>97</v>
      </c>
      <c r="Z58" s="294">
        <f>'PROGRAM-DERS'!W62</f>
        <v>11</v>
      </c>
      <c r="AA58" s="294">
        <f t="shared" si="2"/>
        <v>0</v>
      </c>
      <c r="AB58" s="294" t="str">
        <f t="shared" si="10"/>
        <v/>
      </c>
      <c r="AC58" s="294" t="str">
        <f t="shared" si="10"/>
        <v/>
      </c>
      <c r="AD58" s="294" t="str">
        <f t="shared" si="10"/>
        <v/>
      </c>
      <c r="AE58" s="294" t="str">
        <f t="shared" si="10"/>
        <v/>
      </c>
      <c r="AF58" s="294" t="str">
        <f t="shared" si="10"/>
        <v/>
      </c>
      <c r="AG58" s="294" t="str">
        <f t="shared" si="10"/>
        <v/>
      </c>
      <c r="AH58" s="294" t="str">
        <f t="shared" si="10"/>
        <v/>
      </c>
      <c r="AI58" s="294" t="str">
        <f t="shared" si="10"/>
        <v/>
      </c>
      <c r="AJ58" s="294" t="str">
        <f t="shared" si="10"/>
        <v/>
      </c>
      <c r="AK58" s="294" t="str">
        <f t="shared" si="10"/>
        <v/>
      </c>
      <c r="AL58" s="294" t="str">
        <f t="shared" si="10"/>
        <v/>
      </c>
      <c r="AM58" s="294" t="str">
        <f t="shared" si="8"/>
        <v>Boş</v>
      </c>
      <c r="AN58" s="294" t="str">
        <f t="shared" si="8"/>
        <v>Boş</v>
      </c>
      <c r="AO58" s="294" t="str">
        <f t="shared" ref="AN58:AW83" si="11">IF(COUNTIF($C58:$Y58,AO$1)=0,"Boş","")</f>
        <v>Boş</v>
      </c>
      <c r="AP58" s="294" t="str">
        <f t="shared" si="11"/>
        <v>Boş</v>
      </c>
      <c r="AQ58" s="294" t="str">
        <f t="shared" si="11"/>
        <v>Boş</v>
      </c>
      <c r="AR58" s="294" t="str">
        <f t="shared" si="11"/>
        <v>Boş</v>
      </c>
      <c r="AS58" s="294" t="str">
        <f t="shared" si="11"/>
        <v>Boş</v>
      </c>
      <c r="AT58" s="294" t="str">
        <f t="shared" si="11"/>
        <v>Boş</v>
      </c>
      <c r="AU58" s="294" t="str">
        <f t="shared" si="11"/>
        <v>Boş</v>
      </c>
      <c r="AV58" s="294" t="str">
        <f t="shared" si="11"/>
        <v>Boş</v>
      </c>
      <c r="AW58" s="294" t="str">
        <f t="shared" si="11"/>
        <v>Boş</v>
      </c>
      <c r="AX58" s="294">
        <f t="shared" si="4"/>
        <v>11</v>
      </c>
    </row>
    <row r="59" spans="1:53" ht="15.75" customHeight="1" x14ac:dyDescent="0.25">
      <c r="A59" s="807"/>
      <c r="B59" s="102">
        <v>0.54166666666666596</v>
      </c>
      <c r="C59" s="301" t="s">
        <v>97</v>
      </c>
      <c r="D59" s="301" t="s">
        <v>97</v>
      </c>
      <c r="E59" s="301" t="s">
        <v>97</v>
      </c>
      <c r="F59" s="301" t="s">
        <v>97</v>
      </c>
      <c r="G59" s="301" t="s">
        <v>97</v>
      </c>
      <c r="H59" s="301" t="s">
        <v>97</v>
      </c>
      <c r="I59" s="301" t="s">
        <v>97</v>
      </c>
      <c r="J59" s="301" t="s">
        <v>97</v>
      </c>
      <c r="K59" s="301" t="s">
        <v>97</v>
      </c>
      <c r="L59" s="301" t="s">
        <v>97</v>
      </c>
      <c r="M59" s="301" t="s">
        <v>97</v>
      </c>
      <c r="N59" s="301" t="s">
        <v>97</v>
      </c>
      <c r="O59" s="301" t="s">
        <v>97</v>
      </c>
      <c r="P59" s="301" t="s">
        <v>97</v>
      </c>
      <c r="Q59" s="301" t="s">
        <v>97</v>
      </c>
      <c r="R59" s="301" t="s">
        <v>97</v>
      </c>
      <c r="S59" s="301" t="s">
        <v>97</v>
      </c>
      <c r="T59" s="301" t="s">
        <v>97</v>
      </c>
      <c r="U59" s="301" t="s">
        <v>97</v>
      </c>
      <c r="V59" s="301" t="s">
        <v>97</v>
      </c>
      <c r="W59" s="301" t="s">
        <v>97</v>
      </c>
      <c r="X59" s="301" t="s">
        <v>97</v>
      </c>
      <c r="Y59" s="301" t="s">
        <v>97</v>
      </c>
      <c r="Z59" s="294">
        <f>'PROGRAM-DERS'!W63</f>
        <v>12</v>
      </c>
      <c r="AA59" s="294">
        <f t="shared" si="2"/>
        <v>0</v>
      </c>
      <c r="AB59" s="294" t="str">
        <f t="shared" ref="AB59:AB120" si="12">IF(COUNTIF($C59:$Y59,AB$1)&gt;1,"Uyarı","")</f>
        <v/>
      </c>
      <c r="AC59" s="294" t="str">
        <f t="shared" ref="AC59:AL68" si="13">IF(COUNTIF($C59:$Y59,AC$1)&gt;1,"Uyarı","")</f>
        <v/>
      </c>
      <c r="AD59" s="294" t="str">
        <f t="shared" si="13"/>
        <v/>
      </c>
      <c r="AE59" s="294" t="str">
        <f t="shared" si="13"/>
        <v/>
      </c>
      <c r="AF59" s="294" t="str">
        <f t="shared" si="13"/>
        <v/>
      </c>
      <c r="AG59" s="294" t="str">
        <f t="shared" si="13"/>
        <v/>
      </c>
      <c r="AH59" s="294" t="str">
        <f t="shared" si="13"/>
        <v/>
      </c>
      <c r="AI59" s="294" t="str">
        <f t="shared" si="13"/>
        <v/>
      </c>
      <c r="AJ59" s="294" t="str">
        <f t="shared" si="13"/>
        <v/>
      </c>
      <c r="AK59" s="294" t="str">
        <f t="shared" si="13"/>
        <v/>
      </c>
      <c r="AL59" s="294" t="str">
        <f t="shared" si="13"/>
        <v/>
      </c>
      <c r="AM59" s="294" t="str">
        <f t="shared" ref="AM59:AM120" si="14">IF(COUNTIF($C59:$Y59,AM$1)=0,"Boş","")</f>
        <v>Boş</v>
      </c>
      <c r="AN59" s="294" t="str">
        <f t="shared" si="11"/>
        <v>Boş</v>
      </c>
      <c r="AO59" s="294" t="str">
        <f t="shared" si="11"/>
        <v>Boş</v>
      </c>
      <c r="AP59" s="294" t="str">
        <f t="shared" si="11"/>
        <v>Boş</v>
      </c>
      <c r="AQ59" s="294" t="str">
        <f t="shared" si="11"/>
        <v>Boş</v>
      </c>
      <c r="AR59" s="294" t="str">
        <f t="shared" si="11"/>
        <v>Boş</v>
      </c>
      <c r="AS59" s="294" t="str">
        <f t="shared" si="11"/>
        <v>Boş</v>
      </c>
      <c r="AT59" s="294" t="str">
        <f t="shared" si="11"/>
        <v>Boş</v>
      </c>
      <c r="AU59" s="294" t="str">
        <f t="shared" si="11"/>
        <v>Boş</v>
      </c>
      <c r="AV59" s="294" t="str">
        <f t="shared" si="11"/>
        <v>Boş</v>
      </c>
      <c r="AW59" s="294" t="str">
        <f t="shared" si="11"/>
        <v>Boş</v>
      </c>
      <c r="AX59" s="294">
        <f t="shared" si="4"/>
        <v>12</v>
      </c>
    </row>
    <row r="60" spans="1:53" ht="15.75" customHeight="1" x14ac:dyDescent="0.25">
      <c r="A60" s="807"/>
      <c r="B60" s="102">
        <v>0.58333333333333304</v>
      </c>
      <c r="C60" s="301" t="s">
        <v>97</v>
      </c>
      <c r="D60" s="301" t="s">
        <v>97</v>
      </c>
      <c r="E60" s="301" t="s">
        <v>97</v>
      </c>
      <c r="F60" s="301" t="s">
        <v>97</v>
      </c>
      <c r="G60" s="301" t="s">
        <v>97</v>
      </c>
      <c r="H60" s="301" t="s">
        <v>97</v>
      </c>
      <c r="I60" s="301" t="s">
        <v>97</v>
      </c>
      <c r="J60" s="301" t="s">
        <v>97</v>
      </c>
      <c r="K60" s="301" t="s">
        <v>97</v>
      </c>
      <c r="L60" s="301" t="s">
        <v>97</v>
      </c>
      <c r="M60" s="301" t="s">
        <v>97</v>
      </c>
      <c r="N60" s="301" t="s">
        <v>97</v>
      </c>
      <c r="O60" s="301" t="s">
        <v>97</v>
      </c>
      <c r="P60" s="301" t="s">
        <v>97</v>
      </c>
      <c r="Q60" s="301" t="s">
        <v>97</v>
      </c>
      <c r="R60" s="301" t="s">
        <v>97</v>
      </c>
      <c r="S60" s="301" t="s">
        <v>97</v>
      </c>
      <c r="T60" s="301" t="s">
        <v>97</v>
      </c>
      <c r="U60" s="301" t="s">
        <v>97</v>
      </c>
      <c r="V60" s="301" t="s">
        <v>97</v>
      </c>
      <c r="W60" s="301" t="s">
        <v>97</v>
      </c>
      <c r="X60" s="301" t="s">
        <v>97</v>
      </c>
      <c r="Y60" s="301" t="s">
        <v>97</v>
      </c>
      <c r="Z60" s="294">
        <f>'PROGRAM-DERS'!W64</f>
        <v>11</v>
      </c>
      <c r="AA60" s="294">
        <f t="shared" si="2"/>
        <v>0</v>
      </c>
      <c r="AB60" s="294" t="str">
        <f t="shared" si="12"/>
        <v/>
      </c>
      <c r="AC60" s="294" t="str">
        <f t="shared" si="13"/>
        <v/>
      </c>
      <c r="AD60" s="294" t="str">
        <f t="shared" si="13"/>
        <v/>
      </c>
      <c r="AE60" s="294" t="str">
        <f t="shared" si="13"/>
        <v/>
      </c>
      <c r="AF60" s="294" t="str">
        <f t="shared" si="13"/>
        <v/>
      </c>
      <c r="AG60" s="294" t="str">
        <f t="shared" si="13"/>
        <v/>
      </c>
      <c r="AH60" s="294" t="str">
        <f t="shared" si="13"/>
        <v/>
      </c>
      <c r="AI60" s="294" t="str">
        <f t="shared" si="13"/>
        <v/>
      </c>
      <c r="AJ60" s="294" t="str">
        <f t="shared" si="13"/>
        <v/>
      </c>
      <c r="AK60" s="294" t="str">
        <f t="shared" si="13"/>
        <v/>
      </c>
      <c r="AL60" s="294" t="str">
        <f t="shared" si="13"/>
        <v/>
      </c>
      <c r="AM60" s="294" t="str">
        <f t="shared" si="14"/>
        <v>Boş</v>
      </c>
      <c r="AN60" s="294" t="str">
        <f t="shared" si="11"/>
        <v>Boş</v>
      </c>
      <c r="AO60" s="294" t="str">
        <f t="shared" si="11"/>
        <v>Boş</v>
      </c>
      <c r="AP60" s="294" t="str">
        <f t="shared" si="11"/>
        <v>Boş</v>
      </c>
      <c r="AQ60" s="294" t="str">
        <f t="shared" si="11"/>
        <v>Boş</v>
      </c>
      <c r="AR60" s="294" t="str">
        <f t="shared" si="11"/>
        <v>Boş</v>
      </c>
      <c r="AS60" s="294" t="str">
        <f t="shared" si="11"/>
        <v>Boş</v>
      </c>
      <c r="AT60" s="294" t="str">
        <f t="shared" si="11"/>
        <v>Boş</v>
      </c>
      <c r="AU60" s="294" t="str">
        <f t="shared" si="11"/>
        <v>Boş</v>
      </c>
      <c r="AV60" s="294" t="str">
        <f t="shared" si="11"/>
        <v>Boş</v>
      </c>
      <c r="AW60" s="294" t="str">
        <f t="shared" si="11"/>
        <v>Boş</v>
      </c>
      <c r="AX60" s="294">
        <f t="shared" si="4"/>
        <v>11</v>
      </c>
    </row>
    <row r="61" spans="1:53" s="300" customFormat="1" ht="15.75" customHeight="1" x14ac:dyDescent="0.25">
      <c r="A61" s="807"/>
      <c r="B61" s="164">
        <v>0.625</v>
      </c>
      <c r="C61" s="301" t="s">
        <v>97</v>
      </c>
      <c r="D61" s="301" t="s">
        <v>97</v>
      </c>
      <c r="E61" s="301" t="s">
        <v>97</v>
      </c>
      <c r="F61" s="301" t="s">
        <v>97</v>
      </c>
      <c r="G61" s="301" t="s">
        <v>97</v>
      </c>
      <c r="H61" s="301" t="s">
        <v>97</v>
      </c>
      <c r="I61" s="301" t="s">
        <v>97</v>
      </c>
      <c r="J61" s="301" t="s">
        <v>97</v>
      </c>
      <c r="K61" s="301" t="s">
        <v>97</v>
      </c>
      <c r="L61" s="301" t="s">
        <v>97</v>
      </c>
      <c r="M61" s="301" t="s">
        <v>97</v>
      </c>
      <c r="N61" s="301" t="s">
        <v>97</v>
      </c>
      <c r="O61" s="301" t="s">
        <v>97</v>
      </c>
      <c r="P61" s="301" t="s">
        <v>97</v>
      </c>
      <c r="Q61" s="301" t="s">
        <v>97</v>
      </c>
      <c r="R61" s="301" t="s">
        <v>97</v>
      </c>
      <c r="S61" s="301" t="s">
        <v>97</v>
      </c>
      <c r="T61" s="301" t="s">
        <v>97</v>
      </c>
      <c r="U61" s="301" t="s">
        <v>97</v>
      </c>
      <c r="V61" s="301" t="s">
        <v>97</v>
      </c>
      <c r="W61" s="301" t="s">
        <v>97</v>
      </c>
      <c r="X61" s="301" t="s">
        <v>97</v>
      </c>
      <c r="Y61" s="301" t="s">
        <v>97</v>
      </c>
      <c r="Z61" s="294">
        <f>'PROGRAM-DERS'!W65</f>
        <v>13</v>
      </c>
      <c r="AA61" s="294">
        <f t="shared" si="2"/>
        <v>0</v>
      </c>
      <c r="AB61" s="294" t="str">
        <f t="shared" si="12"/>
        <v/>
      </c>
      <c r="AC61" s="294" t="str">
        <f t="shared" si="13"/>
        <v/>
      </c>
      <c r="AD61" s="294" t="str">
        <f t="shared" si="13"/>
        <v/>
      </c>
      <c r="AE61" s="294" t="str">
        <f t="shared" si="13"/>
        <v/>
      </c>
      <c r="AF61" s="294" t="str">
        <f t="shared" si="13"/>
        <v/>
      </c>
      <c r="AG61" s="294" t="str">
        <f t="shared" si="13"/>
        <v/>
      </c>
      <c r="AH61" s="294" t="str">
        <f t="shared" si="13"/>
        <v/>
      </c>
      <c r="AI61" s="294" t="str">
        <f t="shared" si="13"/>
        <v/>
      </c>
      <c r="AJ61" s="294" t="str">
        <f t="shared" si="13"/>
        <v/>
      </c>
      <c r="AK61" s="294" t="str">
        <f t="shared" si="13"/>
        <v/>
      </c>
      <c r="AL61" s="294" t="str">
        <f t="shared" si="13"/>
        <v/>
      </c>
      <c r="AM61" s="294" t="str">
        <f t="shared" si="14"/>
        <v>Boş</v>
      </c>
      <c r="AN61" s="294" t="str">
        <f t="shared" si="11"/>
        <v>Boş</v>
      </c>
      <c r="AO61" s="294" t="str">
        <f t="shared" si="11"/>
        <v>Boş</v>
      </c>
      <c r="AP61" s="294" t="str">
        <f t="shared" si="11"/>
        <v>Boş</v>
      </c>
      <c r="AQ61" s="294" t="str">
        <f t="shared" si="11"/>
        <v>Boş</v>
      </c>
      <c r="AR61" s="294" t="str">
        <f t="shared" si="11"/>
        <v>Boş</v>
      </c>
      <c r="AS61" s="294" t="str">
        <f t="shared" si="11"/>
        <v>Boş</v>
      </c>
      <c r="AT61" s="294" t="str">
        <f t="shared" si="11"/>
        <v>Boş</v>
      </c>
      <c r="AU61" s="294" t="str">
        <f t="shared" si="11"/>
        <v>Boş</v>
      </c>
      <c r="AV61" s="294" t="str">
        <f t="shared" si="11"/>
        <v>Boş</v>
      </c>
      <c r="AW61" s="294" t="str">
        <f t="shared" si="11"/>
        <v>Boş</v>
      </c>
      <c r="AX61" s="294">
        <f t="shared" si="4"/>
        <v>13</v>
      </c>
      <c r="AY61" s="293"/>
      <c r="AZ61" s="293"/>
      <c r="BA61" s="293"/>
    </row>
    <row r="62" spans="1:53" s="300" customFormat="1" ht="15.75" customHeight="1" x14ac:dyDescent="0.25">
      <c r="A62" s="807"/>
      <c r="B62" s="164">
        <v>0.66666666666666596</v>
      </c>
      <c r="C62" s="301" t="s">
        <v>97</v>
      </c>
      <c r="D62" s="301" t="s">
        <v>97</v>
      </c>
      <c r="E62" s="301" t="s">
        <v>97</v>
      </c>
      <c r="F62" s="301" t="s">
        <v>97</v>
      </c>
      <c r="G62" s="301" t="s">
        <v>97</v>
      </c>
      <c r="H62" s="301" t="s">
        <v>97</v>
      </c>
      <c r="I62" s="301" t="s">
        <v>97</v>
      </c>
      <c r="J62" s="301" t="s">
        <v>97</v>
      </c>
      <c r="K62" s="301" t="s">
        <v>97</v>
      </c>
      <c r="L62" s="301" t="s">
        <v>97</v>
      </c>
      <c r="M62" s="301" t="s">
        <v>97</v>
      </c>
      <c r="N62" s="301" t="s">
        <v>97</v>
      </c>
      <c r="O62" s="301" t="s">
        <v>97</v>
      </c>
      <c r="P62" s="301" t="s">
        <v>97</v>
      </c>
      <c r="Q62" s="301" t="s">
        <v>97</v>
      </c>
      <c r="R62" s="301" t="s">
        <v>97</v>
      </c>
      <c r="S62" s="301" t="s">
        <v>97</v>
      </c>
      <c r="T62" s="301" t="s">
        <v>97</v>
      </c>
      <c r="U62" s="301" t="s">
        <v>97</v>
      </c>
      <c r="V62" s="301" t="s">
        <v>97</v>
      </c>
      <c r="W62" s="301" t="s">
        <v>97</v>
      </c>
      <c r="X62" s="301" t="s">
        <v>97</v>
      </c>
      <c r="Y62" s="301" t="s">
        <v>97</v>
      </c>
      <c r="Z62" s="294">
        <f>'PROGRAM-DERS'!W66</f>
        <v>13</v>
      </c>
      <c r="AA62" s="294">
        <f t="shared" si="2"/>
        <v>0</v>
      </c>
      <c r="AB62" s="294" t="str">
        <f t="shared" si="12"/>
        <v/>
      </c>
      <c r="AC62" s="294" t="str">
        <f t="shared" si="13"/>
        <v/>
      </c>
      <c r="AD62" s="294" t="str">
        <f t="shared" si="13"/>
        <v/>
      </c>
      <c r="AE62" s="294" t="str">
        <f t="shared" si="13"/>
        <v/>
      </c>
      <c r="AF62" s="294" t="str">
        <f t="shared" si="13"/>
        <v/>
      </c>
      <c r="AG62" s="294" t="str">
        <f t="shared" si="13"/>
        <v/>
      </c>
      <c r="AH62" s="294" t="str">
        <f t="shared" si="13"/>
        <v/>
      </c>
      <c r="AI62" s="294" t="str">
        <f t="shared" si="13"/>
        <v/>
      </c>
      <c r="AJ62" s="294" t="str">
        <f t="shared" si="13"/>
        <v/>
      </c>
      <c r="AK62" s="294" t="str">
        <f t="shared" si="13"/>
        <v/>
      </c>
      <c r="AL62" s="294" t="str">
        <f t="shared" si="13"/>
        <v/>
      </c>
      <c r="AM62" s="294" t="str">
        <f t="shared" si="14"/>
        <v>Boş</v>
      </c>
      <c r="AN62" s="294" t="str">
        <f t="shared" si="11"/>
        <v>Boş</v>
      </c>
      <c r="AO62" s="294" t="str">
        <f t="shared" si="11"/>
        <v>Boş</v>
      </c>
      <c r="AP62" s="294" t="str">
        <f t="shared" si="11"/>
        <v>Boş</v>
      </c>
      <c r="AQ62" s="294" t="str">
        <f t="shared" si="11"/>
        <v>Boş</v>
      </c>
      <c r="AR62" s="294" t="str">
        <f t="shared" si="11"/>
        <v>Boş</v>
      </c>
      <c r="AS62" s="294" t="str">
        <f t="shared" si="11"/>
        <v>Boş</v>
      </c>
      <c r="AT62" s="294" t="str">
        <f t="shared" si="11"/>
        <v>Boş</v>
      </c>
      <c r="AU62" s="294" t="str">
        <f t="shared" si="11"/>
        <v>Boş</v>
      </c>
      <c r="AV62" s="294" t="str">
        <f t="shared" si="11"/>
        <v>Boş</v>
      </c>
      <c r="AW62" s="294" t="str">
        <f t="shared" si="11"/>
        <v>Boş</v>
      </c>
      <c r="AX62" s="294">
        <f t="shared" si="4"/>
        <v>13</v>
      </c>
      <c r="AY62" s="293"/>
      <c r="AZ62" s="293"/>
      <c r="BA62" s="293"/>
    </row>
    <row r="63" spans="1:53" s="300" customFormat="1" ht="15.75" customHeight="1" x14ac:dyDescent="0.25">
      <c r="A63" s="807"/>
      <c r="B63" s="164">
        <v>0.70833333333333304</v>
      </c>
      <c r="C63" s="301" t="s">
        <v>97</v>
      </c>
      <c r="D63" s="301" t="s">
        <v>97</v>
      </c>
      <c r="E63" s="301" t="s">
        <v>97</v>
      </c>
      <c r="F63" s="301" t="s">
        <v>97</v>
      </c>
      <c r="G63" s="301" t="s">
        <v>97</v>
      </c>
      <c r="H63" s="301" t="s">
        <v>97</v>
      </c>
      <c r="I63" s="301" t="s">
        <v>97</v>
      </c>
      <c r="J63" s="301" t="s">
        <v>97</v>
      </c>
      <c r="K63" s="301" t="s">
        <v>97</v>
      </c>
      <c r="L63" s="301" t="s">
        <v>97</v>
      </c>
      <c r="M63" s="301" t="s">
        <v>97</v>
      </c>
      <c r="N63" s="301" t="s">
        <v>97</v>
      </c>
      <c r="O63" s="301" t="s">
        <v>97</v>
      </c>
      <c r="P63" s="301" t="s">
        <v>97</v>
      </c>
      <c r="Q63" s="301" t="s">
        <v>97</v>
      </c>
      <c r="R63" s="301" t="s">
        <v>97</v>
      </c>
      <c r="S63" s="301" t="s">
        <v>97</v>
      </c>
      <c r="T63" s="301" t="s">
        <v>97</v>
      </c>
      <c r="U63" s="301" t="s">
        <v>97</v>
      </c>
      <c r="V63" s="301" t="s">
        <v>97</v>
      </c>
      <c r="W63" s="301" t="s">
        <v>97</v>
      </c>
      <c r="X63" s="301" t="s">
        <v>97</v>
      </c>
      <c r="Y63" s="301" t="s">
        <v>97</v>
      </c>
      <c r="Z63" s="294">
        <f>'PROGRAM-DERS'!W67</f>
        <v>14</v>
      </c>
      <c r="AA63" s="294">
        <f t="shared" si="2"/>
        <v>0</v>
      </c>
      <c r="AB63" s="294" t="str">
        <f t="shared" si="12"/>
        <v/>
      </c>
      <c r="AC63" s="294" t="str">
        <f t="shared" si="13"/>
        <v/>
      </c>
      <c r="AD63" s="294" t="str">
        <f t="shared" si="13"/>
        <v/>
      </c>
      <c r="AE63" s="294" t="str">
        <f t="shared" si="13"/>
        <v/>
      </c>
      <c r="AF63" s="294" t="str">
        <f t="shared" si="13"/>
        <v/>
      </c>
      <c r="AG63" s="294" t="str">
        <f t="shared" si="13"/>
        <v/>
      </c>
      <c r="AH63" s="294" t="str">
        <f t="shared" si="13"/>
        <v/>
      </c>
      <c r="AI63" s="294" t="str">
        <f t="shared" si="13"/>
        <v/>
      </c>
      <c r="AJ63" s="294" t="str">
        <f t="shared" si="13"/>
        <v/>
      </c>
      <c r="AK63" s="294" t="str">
        <f t="shared" si="13"/>
        <v/>
      </c>
      <c r="AL63" s="294" t="str">
        <f t="shared" si="13"/>
        <v/>
      </c>
      <c r="AM63" s="294" t="str">
        <f t="shared" si="14"/>
        <v>Boş</v>
      </c>
      <c r="AN63" s="294" t="str">
        <f t="shared" si="11"/>
        <v>Boş</v>
      </c>
      <c r="AO63" s="294" t="str">
        <f t="shared" si="11"/>
        <v>Boş</v>
      </c>
      <c r="AP63" s="294" t="str">
        <f t="shared" si="11"/>
        <v>Boş</v>
      </c>
      <c r="AQ63" s="294" t="str">
        <f t="shared" si="11"/>
        <v>Boş</v>
      </c>
      <c r="AR63" s="294" t="str">
        <f t="shared" si="11"/>
        <v>Boş</v>
      </c>
      <c r="AS63" s="294" t="str">
        <f t="shared" si="11"/>
        <v>Boş</v>
      </c>
      <c r="AT63" s="294" t="str">
        <f t="shared" si="11"/>
        <v>Boş</v>
      </c>
      <c r="AU63" s="294" t="str">
        <f t="shared" si="11"/>
        <v>Boş</v>
      </c>
      <c r="AV63" s="294" t="str">
        <f t="shared" si="11"/>
        <v>Boş</v>
      </c>
      <c r="AW63" s="294" t="str">
        <f t="shared" si="11"/>
        <v>Boş</v>
      </c>
      <c r="AX63" s="294">
        <f t="shared" si="4"/>
        <v>14</v>
      </c>
      <c r="AY63" s="293"/>
      <c r="AZ63" s="293"/>
      <c r="BA63" s="293"/>
    </row>
    <row r="64" spans="1:53" s="300" customFormat="1" ht="15.75" customHeight="1" x14ac:dyDescent="0.25">
      <c r="A64" s="807"/>
      <c r="B64" s="164">
        <v>0.75</v>
      </c>
      <c r="C64" s="301" t="s">
        <v>97</v>
      </c>
      <c r="D64" s="301" t="s">
        <v>97</v>
      </c>
      <c r="E64" s="301" t="s">
        <v>97</v>
      </c>
      <c r="F64" s="301" t="s">
        <v>97</v>
      </c>
      <c r="G64" s="301" t="s">
        <v>97</v>
      </c>
      <c r="H64" s="301" t="s">
        <v>97</v>
      </c>
      <c r="I64" s="301" t="s">
        <v>97</v>
      </c>
      <c r="J64" s="301" t="s">
        <v>97</v>
      </c>
      <c r="K64" s="301" t="s">
        <v>97</v>
      </c>
      <c r="L64" s="301" t="s">
        <v>97</v>
      </c>
      <c r="M64" s="301" t="s">
        <v>97</v>
      </c>
      <c r="N64" s="301" t="s">
        <v>97</v>
      </c>
      <c r="O64" s="301" t="s">
        <v>97</v>
      </c>
      <c r="P64" s="301" t="s">
        <v>97</v>
      </c>
      <c r="Q64" s="301" t="s">
        <v>97</v>
      </c>
      <c r="R64" s="301" t="s">
        <v>97</v>
      </c>
      <c r="S64" s="301" t="s">
        <v>97</v>
      </c>
      <c r="T64" s="301" t="s">
        <v>97</v>
      </c>
      <c r="U64" s="301" t="s">
        <v>97</v>
      </c>
      <c r="V64" s="301" t="s">
        <v>97</v>
      </c>
      <c r="W64" s="301" t="s">
        <v>97</v>
      </c>
      <c r="X64" s="301" t="s">
        <v>97</v>
      </c>
      <c r="Y64" s="301" t="s">
        <v>97</v>
      </c>
      <c r="Z64" s="294">
        <f>'PROGRAM-DERS'!W68</f>
        <v>14</v>
      </c>
      <c r="AA64" s="294">
        <f t="shared" si="2"/>
        <v>0</v>
      </c>
      <c r="AB64" s="294" t="str">
        <f t="shared" si="12"/>
        <v/>
      </c>
      <c r="AC64" s="294" t="str">
        <f t="shared" si="13"/>
        <v/>
      </c>
      <c r="AD64" s="294" t="str">
        <f t="shared" si="13"/>
        <v/>
      </c>
      <c r="AE64" s="294" t="str">
        <f t="shared" si="13"/>
        <v/>
      </c>
      <c r="AF64" s="294" t="str">
        <f t="shared" si="13"/>
        <v/>
      </c>
      <c r="AG64" s="294" t="str">
        <f t="shared" si="13"/>
        <v/>
      </c>
      <c r="AH64" s="294" t="str">
        <f t="shared" si="13"/>
        <v/>
      </c>
      <c r="AI64" s="294" t="str">
        <f t="shared" si="13"/>
        <v/>
      </c>
      <c r="AJ64" s="294" t="str">
        <f t="shared" si="13"/>
        <v/>
      </c>
      <c r="AK64" s="294" t="str">
        <f t="shared" si="13"/>
        <v/>
      </c>
      <c r="AL64" s="294" t="str">
        <f t="shared" si="13"/>
        <v/>
      </c>
      <c r="AM64" s="294" t="str">
        <f t="shared" si="14"/>
        <v>Boş</v>
      </c>
      <c r="AN64" s="294" t="str">
        <f t="shared" si="11"/>
        <v>Boş</v>
      </c>
      <c r="AO64" s="294" t="str">
        <f t="shared" si="11"/>
        <v>Boş</v>
      </c>
      <c r="AP64" s="294" t="str">
        <f t="shared" si="11"/>
        <v>Boş</v>
      </c>
      <c r="AQ64" s="294" t="str">
        <f t="shared" si="11"/>
        <v>Boş</v>
      </c>
      <c r="AR64" s="294" t="str">
        <f t="shared" si="11"/>
        <v>Boş</v>
      </c>
      <c r="AS64" s="294" t="str">
        <f t="shared" si="11"/>
        <v>Boş</v>
      </c>
      <c r="AT64" s="294" t="str">
        <f t="shared" si="11"/>
        <v>Boş</v>
      </c>
      <c r="AU64" s="294" t="str">
        <f t="shared" si="11"/>
        <v>Boş</v>
      </c>
      <c r="AV64" s="294" t="str">
        <f t="shared" si="11"/>
        <v>Boş</v>
      </c>
      <c r="AW64" s="294" t="str">
        <f t="shared" si="11"/>
        <v>Boş</v>
      </c>
      <c r="AX64" s="294">
        <f t="shared" si="4"/>
        <v>14</v>
      </c>
      <c r="AY64" s="293"/>
      <c r="AZ64" s="293"/>
      <c r="BA64" s="293"/>
    </row>
    <row r="65" spans="1:53" s="300" customFormat="1" ht="15.75" customHeight="1" x14ac:dyDescent="0.25">
      <c r="A65" s="807"/>
      <c r="B65" s="164">
        <v>0.79166666666666696</v>
      </c>
      <c r="C65" s="301" t="s">
        <v>97</v>
      </c>
      <c r="D65" s="301" t="s">
        <v>97</v>
      </c>
      <c r="E65" s="301" t="s">
        <v>97</v>
      </c>
      <c r="F65" s="301" t="s">
        <v>97</v>
      </c>
      <c r="G65" s="301" t="s">
        <v>97</v>
      </c>
      <c r="H65" s="301" t="s">
        <v>97</v>
      </c>
      <c r="I65" s="301" t="s">
        <v>97</v>
      </c>
      <c r="J65" s="301" t="s">
        <v>97</v>
      </c>
      <c r="K65" s="301" t="s">
        <v>97</v>
      </c>
      <c r="L65" s="301" t="s">
        <v>97</v>
      </c>
      <c r="M65" s="301" t="s">
        <v>97</v>
      </c>
      <c r="N65" s="301" t="s">
        <v>97</v>
      </c>
      <c r="O65" s="301" t="s">
        <v>97</v>
      </c>
      <c r="P65" s="301" t="s">
        <v>97</v>
      </c>
      <c r="Q65" s="301" t="s">
        <v>97</v>
      </c>
      <c r="R65" s="301" t="s">
        <v>97</v>
      </c>
      <c r="S65" s="301" t="s">
        <v>97</v>
      </c>
      <c r="T65" s="301" t="s">
        <v>97</v>
      </c>
      <c r="U65" s="301" t="s">
        <v>97</v>
      </c>
      <c r="V65" s="301" t="s">
        <v>97</v>
      </c>
      <c r="W65" s="301" t="s">
        <v>97</v>
      </c>
      <c r="X65" s="301" t="s">
        <v>97</v>
      </c>
      <c r="Y65" s="301" t="s">
        <v>97</v>
      </c>
      <c r="Z65" s="294">
        <f>'PROGRAM-DERS'!W69</f>
        <v>10</v>
      </c>
      <c r="AA65" s="294">
        <f t="shared" si="2"/>
        <v>0</v>
      </c>
      <c r="AB65" s="294" t="str">
        <f t="shared" si="12"/>
        <v/>
      </c>
      <c r="AC65" s="294" t="str">
        <f t="shared" si="13"/>
        <v/>
      </c>
      <c r="AD65" s="294" t="str">
        <f t="shared" si="13"/>
        <v/>
      </c>
      <c r="AE65" s="294" t="str">
        <f t="shared" si="13"/>
        <v/>
      </c>
      <c r="AF65" s="294" t="str">
        <f t="shared" si="13"/>
        <v/>
      </c>
      <c r="AG65" s="294" t="str">
        <f t="shared" si="13"/>
        <v/>
      </c>
      <c r="AH65" s="294" t="str">
        <f t="shared" si="13"/>
        <v/>
      </c>
      <c r="AI65" s="294" t="str">
        <f t="shared" si="13"/>
        <v/>
      </c>
      <c r="AJ65" s="294" t="str">
        <f t="shared" si="13"/>
        <v/>
      </c>
      <c r="AK65" s="294" t="str">
        <f t="shared" si="13"/>
        <v/>
      </c>
      <c r="AL65" s="294" t="str">
        <f t="shared" si="13"/>
        <v/>
      </c>
      <c r="AM65" s="294" t="str">
        <f t="shared" si="14"/>
        <v>Boş</v>
      </c>
      <c r="AN65" s="294" t="str">
        <f t="shared" si="11"/>
        <v>Boş</v>
      </c>
      <c r="AO65" s="294" t="str">
        <f t="shared" si="11"/>
        <v>Boş</v>
      </c>
      <c r="AP65" s="294" t="str">
        <f t="shared" si="11"/>
        <v>Boş</v>
      </c>
      <c r="AQ65" s="294" t="str">
        <f t="shared" si="11"/>
        <v>Boş</v>
      </c>
      <c r="AR65" s="294" t="str">
        <f t="shared" si="11"/>
        <v>Boş</v>
      </c>
      <c r="AS65" s="294" t="str">
        <f t="shared" si="11"/>
        <v>Boş</v>
      </c>
      <c r="AT65" s="294" t="str">
        <f t="shared" si="11"/>
        <v>Boş</v>
      </c>
      <c r="AU65" s="294" t="str">
        <f t="shared" si="11"/>
        <v>Boş</v>
      </c>
      <c r="AV65" s="294" t="str">
        <f t="shared" si="11"/>
        <v>Boş</v>
      </c>
      <c r="AW65" s="294" t="str">
        <f t="shared" si="11"/>
        <v>Boş</v>
      </c>
      <c r="AX65" s="294">
        <f t="shared" si="4"/>
        <v>10</v>
      </c>
      <c r="AY65" s="293"/>
      <c r="AZ65" s="293"/>
      <c r="BA65" s="293"/>
    </row>
    <row r="66" spans="1:53" s="300" customFormat="1" ht="15.75" customHeight="1" x14ac:dyDescent="0.25">
      <c r="A66" s="807"/>
      <c r="B66" s="164">
        <v>0.83333333333333304</v>
      </c>
      <c r="C66" s="301" t="s">
        <v>97</v>
      </c>
      <c r="D66" s="301" t="s">
        <v>97</v>
      </c>
      <c r="E66" s="301" t="s">
        <v>97</v>
      </c>
      <c r="F66" s="301" t="s">
        <v>97</v>
      </c>
      <c r="G66" s="301" t="s">
        <v>97</v>
      </c>
      <c r="H66" s="301" t="s">
        <v>97</v>
      </c>
      <c r="I66" s="301" t="s">
        <v>97</v>
      </c>
      <c r="J66" s="301" t="s">
        <v>97</v>
      </c>
      <c r="K66" s="301" t="s">
        <v>97</v>
      </c>
      <c r="L66" s="301" t="s">
        <v>97</v>
      </c>
      <c r="M66" s="301" t="s">
        <v>97</v>
      </c>
      <c r="N66" s="301" t="s">
        <v>97</v>
      </c>
      <c r="O66" s="301" t="s">
        <v>97</v>
      </c>
      <c r="P66" s="301" t="s">
        <v>97</v>
      </c>
      <c r="Q66" s="301" t="s">
        <v>97</v>
      </c>
      <c r="R66" s="301" t="s">
        <v>97</v>
      </c>
      <c r="S66" s="301" t="s">
        <v>97</v>
      </c>
      <c r="T66" s="301" t="s">
        <v>97</v>
      </c>
      <c r="U66" s="301" t="s">
        <v>97</v>
      </c>
      <c r="V66" s="301" t="s">
        <v>97</v>
      </c>
      <c r="W66" s="301" t="s">
        <v>97</v>
      </c>
      <c r="X66" s="301" t="s">
        <v>97</v>
      </c>
      <c r="Y66" s="301" t="s">
        <v>97</v>
      </c>
      <c r="Z66" s="294">
        <f>'PROGRAM-DERS'!W70</f>
        <v>9</v>
      </c>
      <c r="AA66" s="294">
        <f t="shared" si="2"/>
        <v>0</v>
      </c>
      <c r="AB66" s="294" t="str">
        <f t="shared" si="12"/>
        <v/>
      </c>
      <c r="AC66" s="294" t="str">
        <f t="shared" si="13"/>
        <v/>
      </c>
      <c r="AD66" s="294" t="str">
        <f t="shared" si="13"/>
        <v/>
      </c>
      <c r="AE66" s="294" t="str">
        <f t="shared" si="13"/>
        <v/>
      </c>
      <c r="AF66" s="294" t="str">
        <f t="shared" si="13"/>
        <v/>
      </c>
      <c r="AG66" s="294" t="str">
        <f t="shared" si="13"/>
        <v/>
      </c>
      <c r="AH66" s="294" t="str">
        <f t="shared" si="13"/>
        <v/>
      </c>
      <c r="AI66" s="294" t="str">
        <f t="shared" si="13"/>
        <v/>
      </c>
      <c r="AJ66" s="294" t="str">
        <f t="shared" si="13"/>
        <v/>
      </c>
      <c r="AK66" s="294" t="str">
        <f t="shared" si="13"/>
        <v/>
      </c>
      <c r="AL66" s="294" t="str">
        <f t="shared" si="13"/>
        <v/>
      </c>
      <c r="AM66" s="294" t="str">
        <f t="shared" si="14"/>
        <v>Boş</v>
      </c>
      <c r="AN66" s="294" t="str">
        <f t="shared" si="11"/>
        <v>Boş</v>
      </c>
      <c r="AO66" s="294" t="str">
        <f t="shared" si="11"/>
        <v>Boş</v>
      </c>
      <c r="AP66" s="294" t="str">
        <f t="shared" si="11"/>
        <v>Boş</v>
      </c>
      <c r="AQ66" s="294" t="str">
        <f t="shared" si="11"/>
        <v>Boş</v>
      </c>
      <c r="AR66" s="294" t="str">
        <f t="shared" si="11"/>
        <v>Boş</v>
      </c>
      <c r="AS66" s="294" t="str">
        <f t="shared" si="11"/>
        <v>Boş</v>
      </c>
      <c r="AT66" s="294" t="str">
        <f t="shared" si="11"/>
        <v>Boş</v>
      </c>
      <c r="AU66" s="294" t="str">
        <f t="shared" si="11"/>
        <v>Boş</v>
      </c>
      <c r="AV66" s="294" t="str">
        <f t="shared" si="11"/>
        <v>Boş</v>
      </c>
      <c r="AW66" s="294" t="str">
        <f t="shared" si="11"/>
        <v>Boş</v>
      </c>
      <c r="AX66" s="294">
        <f t="shared" si="4"/>
        <v>9</v>
      </c>
      <c r="AY66" s="293"/>
      <c r="AZ66" s="293"/>
      <c r="BA66" s="293"/>
    </row>
    <row r="67" spans="1:53" s="300" customFormat="1" ht="15.75" customHeight="1" x14ac:dyDescent="0.25">
      <c r="A67" s="807"/>
      <c r="B67" s="164">
        <v>0.875</v>
      </c>
      <c r="C67" s="301" t="s">
        <v>97</v>
      </c>
      <c r="D67" s="301" t="s">
        <v>97</v>
      </c>
      <c r="E67" s="301" t="s">
        <v>97</v>
      </c>
      <c r="F67" s="301" t="s">
        <v>97</v>
      </c>
      <c r="G67" s="301" t="s">
        <v>97</v>
      </c>
      <c r="H67" s="301" t="s">
        <v>97</v>
      </c>
      <c r="I67" s="301" t="s">
        <v>97</v>
      </c>
      <c r="J67" s="301" t="s">
        <v>97</v>
      </c>
      <c r="K67" s="301" t="s">
        <v>97</v>
      </c>
      <c r="L67" s="301" t="s">
        <v>97</v>
      </c>
      <c r="M67" s="301" t="s">
        <v>97</v>
      </c>
      <c r="N67" s="301" t="s">
        <v>97</v>
      </c>
      <c r="O67" s="301" t="s">
        <v>97</v>
      </c>
      <c r="P67" s="301" t="s">
        <v>97</v>
      </c>
      <c r="Q67" s="301" t="s">
        <v>97</v>
      </c>
      <c r="R67" s="301" t="s">
        <v>97</v>
      </c>
      <c r="S67" s="301" t="s">
        <v>97</v>
      </c>
      <c r="T67" s="301" t="s">
        <v>97</v>
      </c>
      <c r="U67" s="301" t="s">
        <v>97</v>
      </c>
      <c r="V67" s="301" t="s">
        <v>97</v>
      </c>
      <c r="W67" s="301" t="s">
        <v>97</v>
      </c>
      <c r="X67" s="301" t="s">
        <v>97</v>
      </c>
      <c r="Y67" s="301" t="s">
        <v>97</v>
      </c>
      <c r="Z67" s="294">
        <f>'PROGRAM-DERS'!W71</f>
        <v>7</v>
      </c>
      <c r="AA67" s="294">
        <f t="shared" ref="AA67:AA120" si="15">21-COUNTBLANK(C67:W67)-COUNTIF(C67:W67,"İnternet")-COUNTIF(C67:W67,"Fizik I- Lab")</f>
        <v>0</v>
      </c>
      <c r="AB67" s="294" t="str">
        <f t="shared" si="12"/>
        <v/>
      </c>
      <c r="AC67" s="294" t="str">
        <f t="shared" si="13"/>
        <v/>
      </c>
      <c r="AD67" s="294" t="str">
        <f t="shared" si="13"/>
        <v/>
      </c>
      <c r="AE67" s="294" t="str">
        <f t="shared" si="13"/>
        <v/>
      </c>
      <c r="AF67" s="294" t="str">
        <f t="shared" si="13"/>
        <v/>
      </c>
      <c r="AG67" s="294" t="str">
        <f t="shared" si="13"/>
        <v/>
      </c>
      <c r="AH67" s="294" t="str">
        <f t="shared" si="13"/>
        <v/>
      </c>
      <c r="AI67" s="294" t="str">
        <f t="shared" si="13"/>
        <v/>
      </c>
      <c r="AJ67" s="294" t="str">
        <f t="shared" si="13"/>
        <v/>
      </c>
      <c r="AK67" s="294" t="str">
        <f t="shared" si="13"/>
        <v/>
      </c>
      <c r="AL67" s="294" t="str">
        <f t="shared" si="13"/>
        <v/>
      </c>
      <c r="AM67" s="294" t="str">
        <f t="shared" si="14"/>
        <v>Boş</v>
      </c>
      <c r="AN67" s="294" t="str">
        <f t="shared" si="11"/>
        <v>Boş</v>
      </c>
      <c r="AO67" s="294" t="str">
        <f t="shared" si="11"/>
        <v>Boş</v>
      </c>
      <c r="AP67" s="294" t="str">
        <f t="shared" si="11"/>
        <v>Boş</v>
      </c>
      <c r="AQ67" s="294" t="str">
        <f t="shared" si="11"/>
        <v>Boş</v>
      </c>
      <c r="AR67" s="294" t="str">
        <f t="shared" si="11"/>
        <v>Boş</v>
      </c>
      <c r="AS67" s="294" t="str">
        <f t="shared" si="11"/>
        <v>Boş</v>
      </c>
      <c r="AT67" s="294" t="str">
        <f t="shared" si="11"/>
        <v>Boş</v>
      </c>
      <c r="AU67" s="294" t="str">
        <f t="shared" si="11"/>
        <v>Boş</v>
      </c>
      <c r="AV67" s="294" t="str">
        <f t="shared" si="11"/>
        <v>Boş</v>
      </c>
      <c r="AW67" s="294" t="str">
        <f t="shared" si="11"/>
        <v>Boş</v>
      </c>
      <c r="AX67" s="294">
        <f t="shared" ref="AX67:AX120" si="16">Z67-AA67</f>
        <v>7</v>
      </c>
      <c r="AY67" s="293"/>
      <c r="AZ67" s="293"/>
      <c r="BA67" s="293"/>
    </row>
    <row r="68" spans="1:53" s="300" customFormat="1" ht="15.75" customHeight="1" x14ac:dyDescent="0.25">
      <c r="A68" s="807"/>
      <c r="B68" s="165">
        <v>0.91666666666666663</v>
      </c>
      <c r="C68" s="301" t="s">
        <v>97</v>
      </c>
      <c r="D68" s="301" t="s">
        <v>97</v>
      </c>
      <c r="E68" s="301" t="s">
        <v>97</v>
      </c>
      <c r="F68" s="301" t="s">
        <v>97</v>
      </c>
      <c r="G68" s="301" t="s">
        <v>97</v>
      </c>
      <c r="H68" s="301" t="s">
        <v>97</v>
      </c>
      <c r="I68" s="301" t="s">
        <v>97</v>
      </c>
      <c r="J68" s="301" t="s">
        <v>97</v>
      </c>
      <c r="K68" s="301" t="s">
        <v>97</v>
      </c>
      <c r="L68" s="301" t="s">
        <v>97</v>
      </c>
      <c r="M68" s="301" t="s">
        <v>97</v>
      </c>
      <c r="N68" s="301" t="s">
        <v>97</v>
      </c>
      <c r="O68" s="301" t="s">
        <v>97</v>
      </c>
      <c r="P68" s="301" t="s">
        <v>97</v>
      </c>
      <c r="Q68" s="301" t="s">
        <v>97</v>
      </c>
      <c r="R68" s="301" t="s">
        <v>97</v>
      </c>
      <c r="S68" s="301" t="s">
        <v>97</v>
      </c>
      <c r="T68" s="301" t="s">
        <v>97</v>
      </c>
      <c r="U68" s="301" t="s">
        <v>97</v>
      </c>
      <c r="V68" s="301" t="s">
        <v>97</v>
      </c>
      <c r="W68" s="301" t="s">
        <v>97</v>
      </c>
      <c r="X68" s="301" t="s">
        <v>97</v>
      </c>
      <c r="Y68" s="301" t="s">
        <v>97</v>
      </c>
      <c r="Z68" s="294">
        <f>'PROGRAM-DERS'!W72</f>
        <v>6</v>
      </c>
      <c r="AA68" s="294">
        <f t="shared" si="15"/>
        <v>0</v>
      </c>
      <c r="AB68" s="294" t="str">
        <f t="shared" si="12"/>
        <v/>
      </c>
      <c r="AC68" s="294" t="str">
        <f t="shared" si="13"/>
        <v/>
      </c>
      <c r="AD68" s="294" t="str">
        <f t="shared" si="13"/>
        <v/>
      </c>
      <c r="AE68" s="294" t="str">
        <f t="shared" si="13"/>
        <v/>
      </c>
      <c r="AF68" s="294" t="str">
        <f t="shared" si="13"/>
        <v/>
      </c>
      <c r="AG68" s="294" t="str">
        <f t="shared" si="13"/>
        <v/>
      </c>
      <c r="AH68" s="294" t="str">
        <f t="shared" si="13"/>
        <v/>
      </c>
      <c r="AI68" s="294" t="str">
        <f t="shared" si="13"/>
        <v/>
      </c>
      <c r="AJ68" s="294" t="str">
        <f t="shared" si="13"/>
        <v/>
      </c>
      <c r="AK68" s="294" t="str">
        <f t="shared" si="13"/>
        <v/>
      </c>
      <c r="AL68" s="294" t="str">
        <f t="shared" si="13"/>
        <v/>
      </c>
      <c r="AM68" s="294" t="str">
        <f t="shared" si="14"/>
        <v>Boş</v>
      </c>
      <c r="AN68" s="294" t="str">
        <f t="shared" si="11"/>
        <v>Boş</v>
      </c>
      <c r="AO68" s="294" t="str">
        <f t="shared" si="11"/>
        <v>Boş</v>
      </c>
      <c r="AP68" s="294" t="str">
        <f t="shared" si="11"/>
        <v>Boş</v>
      </c>
      <c r="AQ68" s="294" t="str">
        <f t="shared" si="11"/>
        <v>Boş</v>
      </c>
      <c r="AR68" s="294" t="str">
        <f t="shared" si="11"/>
        <v>Boş</v>
      </c>
      <c r="AS68" s="294" t="str">
        <f t="shared" si="11"/>
        <v>Boş</v>
      </c>
      <c r="AT68" s="294" t="str">
        <f t="shared" si="11"/>
        <v>Boş</v>
      </c>
      <c r="AU68" s="294" t="str">
        <f t="shared" si="11"/>
        <v>Boş</v>
      </c>
      <c r="AV68" s="294" t="str">
        <f t="shared" si="11"/>
        <v>Boş</v>
      </c>
      <c r="AW68" s="294" t="str">
        <f t="shared" si="11"/>
        <v>Boş</v>
      </c>
      <c r="AX68" s="294">
        <f t="shared" si="16"/>
        <v>6</v>
      </c>
      <c r="AY68" s="293"/>
      <c r="AZ68" s="293"/>
      <c r="BA68" s="293"/>
    </row>
    <row r="69" spans="1:53" s="300" customFormat="1" ht="15.75" customHeight="1" thickBot="1" x14ac:dyDescent="0.3">
      <c r="A69" s="808"/>
      <c r="B69" s="166">
        <v>0.95833333333333337</v>
      </c>
      <c r="C69" s="301" t="s">
        <v>97</v>
      </c>
      <c r="D69" s="301" t="s">
        <v>97</v>
      </c>
      <c r="E69" s="301" t="s">
        <v>97</v>
      </c>
      <c r="F69" s="301" t="s">
        <v>97</v>
      </c>
      <c r="G69" s="301" t="s">
        <v>97</v>
      </c>
      <c r="H69" s="301" t="s">
        <v>97</v>
      </c>
      <c r="I69" s="301" t="s">
        <v>97</v>
      </c>
      <c r="J69" s="301" t="s">
        <v>97</v>
      </c>
      <c r="K69" s="301" t="s">
        <v>97</v>
      </c>
      <c r="L69" s="301" t="s">
        <v>97</v>
      </c>
      <c r="M69" s="301" t="s">
        <v>97</v>
      </c>
      <c r="N69" s="301" t="s">
        <v>97</v>
      </c>
      <c r="O69" s="301" t="s">
        <v>97</v>
      </c>
      <c r="P69" s="301" t="s">
        <v>97</v>
      </c>
      <c r="Q69" s="301" t="s">
        <v>97</v>
      </c>
      <c r="R69" s="301" t="s">
        <v>97</v>
      </c>
      <c r="S69" s="301" t="s">
        <v>97</v>
      </c>
      <c r="T69" s="301" t="s">
        <v>97</v>
      </c>
      <c r="U69" s="301" t="s">
        <v>97</v>
      </c>
      <c r="V69" s="301" t="s">
        <v>97</v>
      </c>
      <c r="W69" s="301" t="s">
        <v>97</v>
      </c>
      <c r="X69" s="301" t="s">
        <v>97</v>
      </c>
      <c r="Y69" s="301" t="s">
        <v>97</v>
      </c>
      <c r="Z69" s="294">
        <f>'PROGRAM-DERS'!W73</f>
        <v>5</v>
      </c>
      <c r="AA69" s="294">
        <f t="shared" si="15"/>
        <v>0</v>
      </c>
      <c r="AB69" s="294" t="str">
        <f t="shared" si="12"/>
        <v/>
      </c>
      <c r="AC69" s="294" t="str">
        <f t="shared" ref="AC69:AL82" si="17">IF(COUNTIF($C69:$Y69,AC$1)&gt;1,"Uyarı","")</f>
        <v/>
      </c>
      <c r="AD69" s="294" t="str">
        <f t="shared" si="17"/>
        <v/>
      </c>
      <c r="AE69" s="294" t="str">
        <f t="shared" si="17"/>
        <v/>
      </c>
      <c r="AF69" s="294" t="str">
        <f t="shared" si="17"/>
        <v/>
      </c>
      <c r="AG69" s="294" t="str">
        <f t="shared" si="17"/>
        <v/>
      </c>
      <c r="AH69" s="294" t="str">
        <f t="shared" si="17"/>
        <v/>
      </c>
      <c r="AI69" s="294" t="str">
        <f t="shared" si="17"/>
        <v/>
      </c>
      <c r="AJ69" s="294" t="str">
        <f t="shared" si="17"/>
        <v/>
      </c>
      <c r="AK69" s="294" t="str">
        <f t="shared" si="17"/>
        <v/>
      </c>
      <c r="AL69" s="294" t="str">
        <f t="shared" si="17"/>
        <v/>
      </c>
      <c r="AM69" s="294" t="str">
        <f t="shared" si="14"/>
        <v>Boş</v>
      </c>
      <c r="AN69" s="294" t="str">
        <f t="shared" si="11"/>
        <v>Boş</v>
      </c>
      <c r="AO69" s="294" t="str">
        <f t="shared" si="11"/>
        <v>Boş</v>
      </c>
      <c r="AP69" s="294" t="str">
        <f t="shared" si="11"/>
        <v>Boş</v>
      </c>
      <c r="AQ69" s="294" t="str">
        <f t="shared" si="11"/>
        <v>Boş</v>
      </c>
      <c r="AR69" s="294" t="str">
        <f t="shared" si="11"/>
        <v>Boş</v>
      </c>
      <c r="AS69" s="294" t="str">
        <f t="shared" si="11"/>
        <v>Boş</v>
      </c>
      <c r="AT69" s="294" t="str">
        <f t="shared" si="11"/>
        <v>Boş</v>
      </c>
      <c r="AU69" s="294" t="str">
        <f t="shared" si="11"/>
        <v>Boş</v>
      </c>
      <c r="AV69" s="294" t="str">
        <f t="shared" si="11"/>
        <v>Boş</v>
      </c>
      <c r="AW69" s="294" t="str">
        <f t="shared" si="11"/>
        <v>Boş</v>
      </c>
      <c r="AX69" s="294">
        <f t="shared" si="16"/>
        <v>5</v>
      </c>
      <c r="AY69" s="293"/>
      <c r="AZ69" s="293"/>
      <c r="BA69" s="293"/>
    </row>
    <row r="70" spans="1:53" ht="15.75" customHeight="1" x14ac:dyDescent="0.25">
      <c r="A70" s="806" t="s">
        <v>4</v>
      </c>
      <c r="B70" s="155">
        <v>0.29166666666666669</v>
      </c>
      <c r="C70" s="301" t="s">
        <v>97</v>
      </c>
      <c r="D70" s="301" t="s">
        <v>97</v>
      </c>
      <c r="E70" s="301" t="s">
        <v>97</v>
      </c>
      <c r="F70" s="301" t="s">
        <v>97</v>
      </c>
      <c r="G70" s="301" t="s">
        <v>97</v>
      </c>
      <c r="H70" s="301" t="s">
        <v>97</v>
      </c>
      <c r="I70" s="301" t="s">
        <v>97</v>
      </c>
      <c r="J70" s="301" t="s">
        <v>97</v>
      </c>
      <c r="K70" s="301" t="s">
        <v>97</v>
      </c>
      <c r="L70" s="301" t="s">
        <v>97</v>
      </c>
      <c r="M70" s="301" t="s">
        <v>97</v>
      </c>
      <c r="N70" s="301" t="s">
        <v>97</v>
      </c>
      <c r="O70" s="301" t="s">
        <v>97</v>
      </c>
      <c r="P70" s="301" t="s">
        <v>97</v>
      </c>
      <c r="Q70" s="301" t="s">
        <v>97</v>
      </c>
      <c r="R70" s="301" t="s">
        <v>97</v>
      </c>
      <c r="S70" s="301" t="s">
        <v>97</v>
      </c>
      <c r="T70" s="301" t="s">
        <v>97</v>
      </c>
      <c r="U70" s="301" t="s">
        <v>97</v>
      </c>
      <c r="V70" s="301" t="s">
        <v>97</v>
      </c>
      <c r="W70" s="301" t="s">
        <v>97</v>
      </c>
      <c r="X70" s="301" t="s">
        <v>97</v>
      </c>
      <c r="Y70" s="301" t="s">
        <v>97</v>
      </c>
      <c r="Z70" s="294">
        <f>'PROGRAM-DERS'!W74</f>
        <v>5</v>
      </c>
      <c r="AA70" s="294">
        <f t="shared" si="15"/>
        <v>0</v>
      </c>
      <c r="AB70" s="294" t="str">
        <f t="shared" si="12"/>
        <v/>
      </c>
      <c r="AC70" s="294" t="str">
        <f t="shared" si="17"/>
        <v/>
      </c>
      <c r="AD70" s="294" t="str">
        <f t="shared" si="17"/>
        <v/>
      </c>
      <c r="AE70" s="294" t="str">
        <f t="shared" si="17"/>
        <v/>
      </c>
      <c r="AF70" s="294" t="str">
        <f t="shared" si="17"/>
        <v/>
      </c>
      <c r="AG70" s="294" t="str">
        <f t="shared" si="17"/>
        <v/>
      </c>
      <c r="AH70" s="294" t="str">
        <f t="shared" si="17"/>
        <v/>
      </c>
      <c r="AI70" s="294" t="str">
        <f t="shared" si="17"/>
        <v/>
      </c>
      <c r="AJ70" s="294" t="str">
        <f t="shared" si="17"/>
        <v/>
      </c>
      <c r="AK70" s="294" t="str">
        <f t="shared" si="17"/>
        <v/>
      </c>
      <c r="AL70" s="294" t="str">
        <f t="shared" si="17"/>
        <v/>
      </c>
      <c r="AM70" s="294" t="str">
        <f t="shared" si="14"/>
        <v>Boş</v>
      </c>
      <c r="AN70" s="294" t="str">
        <f t="shared" si="11"/>
        <v>Boş</v>
      </c>
      <c r="AO70" s="294" t="str">
        <f t="shared" si="11"/>
        <v>Boş</v>
      </c>
      <c r="AP70" s="294" t="str">
        <f t="shared" si="11"/>
        <v>Boş</v>
      </c>
      <c r="AQ70" s="294" t="str">
        <f t="shared" si="11"/>
        <v>Boş</v>
      </c>
      <c r="AR70" s="294" t="str">
        <f t="shared" si="11"/>
        <v>Boş</v>
      </c>
      <c r="AS70" s="294" t="str">
        <f t="shared" si="11"/>
        <v>Boş</v>
      </c>
      <c r="AT70" s="294" t="str">
        <f t="shared" si="11"/>
        <v>Boş</v>
      </c>
      <c r="AU70" s="294" t="str">
        <f t="shared" si="11"/>
        <v>Boş</v>
      </c>
      <c r="AV70" s="294" t="str">
        <f t="shared" si="11"/>
        <v>Boş</v>
      </c>
      <c r="AW70" s="294" t="str">
        <f t="shared" si="11"/>
        <v>Boş</v>
      </c>
      <c r="AX70" s="294">
        <f t="shared" si="16"/>
        <v>5</v>
      </c>
    </row>
    <row r="71" spans="1:53" ht="15.75" customHeight="1" x14ac:dyDescent="0.25">
      <c r="A71" s="807"/>
      <c r="B71" s="152">
        <v>0.33333333333333331</v>
      </c>
      <c r="C71" s="301" t="s">
        <v>97</v>
      </c>
      <c r="D71" s="301" t="s">
        <v>97</v>
      </c>
      <c r="E71" s="301" t="s">
        <v>97</v>
      </c>
      <c r="F71" s="301" t="s">
        <v>97</v>
      </c>
      <c r="G71" s="301" t="s">
        <v>97</v>
      </c>
      <c r="H71" s="301" t="s">
        <v>97</v>
      </c>
      <c r="I71" s="301" t="s">
        <v>97</v>
      </c>
      <c r="J71" s="301" t="s">
        <v>97</v>
      </c>
      <c r="K71" s="301" t="s">
        <v>97</v>
      </c>
      <c r="L71" s="301" t="s">
        <v>97</v>
      </c>
      <c r="M71" s="301" t="s">
        <v>97</v>
      </c>
      <c r="N71" s="301" t="s">
        <v>97</v>
      </c>
      <c r="O71" s="301" t="s">
        <v>97</v>
      </c>
      <c r="P71" s="301" t="s">
        <v>97</v>
      </c>
      <c r="Q71" s="301" t="s">
        <v>97</v>
      </c>
      <c r="R71" s="301" t="s">
        <v>97</v>
      </c>
      <c r="S71" s="301" t="s">
        <v>97</v>
      </c>
      <c r="T71" s="301" t="s">
        <v>97</v>
      </c>
      <c r="U71" s="301" t="s">
        <v>97</v>
      </c>
      <c r="V71" s="301" t="s">
        <v>97</v>
      </c>
      <c r="W71" s="301" t="s">
        <v>97</v>
      </c>
      <c r="X71" s="301" t="s">
        <v>97</v>
      </c>
      <c r="Y71" s="301" t="s">
        <v>97</v>
      </c>
      <c r="Z71" s="294">
        <f>'PROGRAM-DERS'!W75</f>
        <v>4</v>
      </c>
      <c r="AA71" s="294">
        <f t="shared" si="15"/>
        <v>0</v>
      </c>
      <c r="AB71" s="294" t="str">
        <f t="shared" si="12"/>
        <v/>
      </c>
      <c r="AC71" s="294" t="str">
        <f t="shared" si="17"/>
        <v/>
      </c>
      <c r="AD71" s="294" t="str">
        <f t="shared" si="17"/>
        <v/>
      </c>
      <c r="AE71" s="294" t="str">
        <f t="shared" si="17"/>
        <v/>
      </c>
      <c r="AF71" s="294" t="str">
        <f t="shared" si="17"/>
        <v/>
      </c>
      <c r="AG71" s="294" t="str">
        <f t="shared" si="17"/>
        <v/>
      </c>
      <c r="AH71" s="294" t="str">
        <f t="shared" si="17"/>
        <v/>
      </c>
      <c r="AI71" s="294" t="str">
        <f t="shared" si="17"/>
        <v/>
      </c>
      <c r="AJ71" s="294" t="str">
        <f t="shared" si="17"/>
        <v/>
      </c>
      <c r="AK71" s="294" t="str">
        <f t="shared" si="17"/>
        <v/>
      </c>
      <c r="AL71" s="294" t="str">
        <f t="shared" si="17"/>
        <v/>
      </c>
      <c r="AM71" s="294" t="str">
        <f t="shared" si="14"/>
        <v>Boş</v>
      </c>
      <c r="AN71" s="294" t="str">
        <f t="shared" si="11"/>
        <v>Boş</v>
      </c>
      <c r="AO71" s="294" t="str">
        <f t="shared" si="11"/>
        <v>Boş</v>
      </c>
      <c r="AP71" s="294" t="str">
        <f t="shared" si="11"/>
        <v>Boş</v>
      </c>
      <c r="AQ71" s="294" t="str">
        <f t="shared" si="11"/>
        <v>Boş</v>
      </c>
      <c r="AR71" s="294" t="str">
        <f t="shared" si="11"/>
        <v>Boş</v>
      </c>
      <c r="AS71" s="294" t="str">
        <f t="shared" si="11"/>
        <v>Boş</v>
      </c>
      <c r="AT71" s="294" t="str">
        <f t="shared" si="11"/>
        <v>Boş</v>
      </c>
      <c r="AU71" s="294" t="str">
        <f t="shared" si="11"/>
        <v>Boş</v>
      </c>
      <c r="AV71" s="294" t="str">
        <f t="shared" si="11"/>
        <v>Boş</v>
      </c>
      <c r="AW71" s="294" t="str">
        <f t="shared" si="11"/>
        <v>Boş</v>
      </c>
      <c r="AX71" s="294">
        <f t="shared" si="16"/>
        <v>4</v>
      </c>
    </row>
    <row r="72" spans="1:53" ht="15.75" customHeight="1" x14ac:dyDescent="0.25">
      <c r="A72" s="807"/>
      <c r="B72" s="102">
        <v>0.375</v>
      </c>
      <c r="C72" s="301" t="s">
        <v>97</v>
      </c>
      <c r="D72" s="301" t="s">
        <v>97</v>
      </c>
      <c r="E72" s="301" t="s">
        <v>97</v>
      </c>
      <c r="F72" s="301" t="s">
        <v>97</v>
      </c>
      <c r="G72" s="301" t="s">
        <v>97</v>
      </c>
      <c r="H72" s="301" t="s">
        <v>97</v>
      </c>
      <c r="I72" s="301" t="s">
        <v>97</v>
      </c>
      <c r="J72" s="301" t="s">
        <v>97</v>
      </c>
      <c r="K72" s="301" t="s">
        <v>97</v>
      </c>
      <c r="L72" s="301" t="s">
        <v>97</v>
      </c>
      <c r="M72" s="301" t="s">
        <v>97</v>
      </c>
      <c r="N72" s="301" t="s">
        <v>97</v>
      </c>
      <c r="O72" s="301" t="s">
        <v>97</v>
      </c>
      <c r="P72" s="301" t="s">
        <v>97</v>
      </c>
      <c r="Q72" s="301" t="s">
        <v>97</v>
      </c>
      <c r="R72" s="301" t="s">
        <v>97</v>
      </c>
      <c r="S72" s="301" t="s">
        <v>97</v>
      </c>
      <c r="T72" s="301" t="s">
        <v>97</v>
      </c>
      <c r="U72" s="301" t="s">
        <v>97</v>
      </c>
      <c r="V72" s="301" t="s">
        <v>97</v>
      </c>
      <c r="W72" s="301" t="s">
        <v>97</v>
      </c>
      <c r="X72" s="301" t="s">
        <v>97</v>
      </c>
      <c r="Y72" s="301" t="s">
        <v>97</v>
      </c>
      <c r="Z72" s="294">
        <f>'PROGRAM-DERS'!W76</f>
        <v>16</v>
      </c>
      <c r="AA72" s="294">
        <f t="shared" si="15"/>
        <v>0</v>
      </c>
      <c r="AB72" s="294" t="str">
        <f t="shared" si="12"/>
        <v/>
      </c>
      <c r="AC72" s="294" t="str">
        <f t="shared" si="17"/>
        <v/>
      </c>
      <c r="AD72" s="294" t="str">
        <f t="shared" si="17"/>
        <v/>
      </c>
      <c r="AE72" s="294" t="str">
        <f t="shared" si="17"/>
        <v/>
      </c>
      <c r="AF72" s="294" t="str">
        <f t="shared" si="17"/>
        <v/>
      </c>
      <c r="AG72" s="294" t="str">
        <f t="shared" si="17"/>
        <v/>
      </c>
      <c r="AH72" s="294" t="str">
        <f t="shared" si="17"/>
        <v/>
      </c>
      <c r="AI72" s="294" t="str">
        <f t="shared" si="17"/>
        <v/>
      </c>
      <c r="AJ72" s="294" t="str">
        <f t="shared" si="17"/>
        <v/>
      </c>
      <c r="AK72" s="294" t="str">
        <f t="shared" si="17"/>
        <v/>
      </c>
      <c r="AL72" s="294" t="str">
        <f t="shared" si="17"/>
        <v/>
      </c>
      <c r="AM72" s="294" t="str">
        <f t="shared" si="14"/>
        <v>Boş</v>
      </c>
      <c r="AN72" s="294" t="str">
        <f t="shared" si="11"/>
        <v>Boş</v>
      </c>
      <c r="AO72" s="294" t="str">
        <f t="shared" si="11"/>
        <v>Boş</v>
      </c>
      <c r="AP72" s="294" t="str">
        <f t="shared" si="11"/>
        <v>Boş</v>
      </c>
      <c r="AQ72" s="294" t="str">
        <f t="shared" si="11"/>
        <v>Boş</v>
      </c>
      <c r="AR72" s="294" t="str">
        <f t="shared" si="11"/>
        <v>Boş</v>
      </c>
      <c r="AS72" s="294" t="str">
        <f t="shared" si="11"/>
        <v>Boş</v>
      </c>
      <c r="AT72" s="294" t="str">
        <f t="shared" si="11"/>
        <v>Boş</v>
      </c>
      <c r="AU72" s="294" t="str">
        <f t="shared" si="11"/>
        <v>Boş</v>
      </c>
      <c r="AV72" s="294" t="str">
        <f t="shared" si="11"/>
        <v>Boş</v>
      </c>
      <c r="AW72" s="294" t="str">
        <f t="shared" si="11"/>
        <v>Boş</v>
      </c>
      <c r="AX72" s="294">
        <f t="shared" si="16"/>
        <v>16</v>
      </c>
    </row>
    <row r="73" spans="1:53" ht="15.75" customHeight="1" x14ac:dyDescent="0.25">
      <c r="A73" s="807"/>
      <c r="B73" s="102">
        <v>0.41666666666666702</v>
      </c>
      <c r="C73" s="301" t="s">
        <v>97</v>
      </c>
      <c r="D73" s="301" t="s">
        <v>97</v>
      </c>
      <c r="E73" s="301" t="s">
        <v>97</v>
      </c>
      <c r="F73" s="301" t="s">
        <v>97</v>
      </c>
      <c r="G73" s="301" t="s">
        <v>97</v>
      </c>
      <c r="H73" s="301" t="s">
        <v>97</v>
      </c>
      <c r="I73" s="301" t="s">
        <v>97</v>
      </c>
      <c r="J73" s="301" t="s">
        <v>97</v>
      </c>
      <c r="K73" s="301" t="s">
        <v>97</v>
      </c>
      <c r="L73" s="301" t="s">
        <v>97</v>
      </c>
      <c r="M73" s="301" t="s">
        <v>97</v>
      </c>
      <c r="N73" s="301" t="s">
        <v>97</v>
      </c>
      <c r="O73" s="301" t="s">
        <v>97</v>
      </c>
      <c r="P73" s="301" t="s">
        <v>97</v>
      </c>
      <c r="Q73" s="301" t="s">
        <v>97</v>
      </c>
      <c r="R73" s="301" t="s">
        <v>97</v>
      </c>
      <c r="S73" s="301" t="s">
        <v>97</v>
      </c>
      <c r="T73" s="301" t="s">
        <v>97</v>
      </c>
      <c r="U73" s="301" t="s">
        <v>97</v>
      </c>
      <c r="V73" s="301" t="s">
        <v>97</v>
      </c>
      <c r="W73" s="301" t="s">
        <v>97</v>
      </c>
      <c r="X73" s="301" t="s">
        <v>97</v>
      </c>
      <c r="Y73" s="301" t="s">
        <v>97</v>
      </c>
      <c r="Z73" s="294">
        <f>'PROGRAM-DERS'!W77</f>
        <v>16</v>
      </c>
      <c r="AA73" s="294">
        <f t="shared" si="15"/>
        <v>0</v>
      </c>
      <c r="AB73" s="294" t="str">
        <f t="shared" si="12"/>
        <v/>
      </c>
      <c r="AC73" s="294" t="str">
        <f t="shared" si="17"/>
        <v/>
      </c>
      <c r="AD73" s="294" t="str">
        <f t="shared" si="17"/>
        <v/>
      </c>
      <c r="AE73" s="294" t="str">
        <f t="shared" si="17"/>
        <v/>
      </c>
      <c r="AF73" s="294" t="str">
        <f t="shared" si="17"/>
        <v/>
      </c>
      <c r="AG73" s="294" t="str">
        <f t="shared" si="17"/>
        <v/>
      </c>
      <c r="AH73" s="294" t="str">
        <f t="shared" si="17"/>
        <v/>
      </c>
      <c r="AI73" s="294" t="str">
        <f t="shared" si="17"/>
        <v/>
      </c>
      <c r="AJ73" s="294" t="str">
        <f t="shared" si="17"/>
        <v/>
      </c>
      <c r="AK73" s="294" t="str">
        <f t="shared" si="17"/>
        <v/>
      </c>
      <c r="AL73" s="294" t="str">
        <f t="shared" si="17"/>
        <v/>
      </c>
      <c r="AM73" s="294" t="str">
        <f t="shared" si="14"/>
        <v>Boş</v>
      </c>
      <c r="AN73" s="294" t="str">
        <f t="shared" si="11"/>
        <v>Boş</v>
      </c>
      <c r="AO73" s="294" t="str">
        <f t="shared" si="11"/>
        <v>Boş</v>
      </c>
      <c r="AP73" s="294" t="str">
        <f t="shared" si="11"/>
        <v>Boş</v>
      </c>
      <c r="AQ73" s="294" t="str">
        <f t="shared" si="11"/>
        <v>Boş</v>
      </c>
      <c r="AR73" s="294" t="str">
        <f t="shared" si="11"/>
        <v>Boş</v>
      </c>
      <c r="AS73" s="294" t="str">
        <f t="shared" si="11"/>
        <v>Boş</v>
      </c>
      <c r="AT73" s="294" t="str">
        <f t="shared" si="11"/>
        <v>Boş</v>
      </c>
      <c r="AU73" s="294" t="str">
        <f t="shared" si="11"/>
        <v>Boş</v>
      </c>
      <c r="AV73" s="294" t="str">
        <f t="shared" si="11"/>
        <v>Boş</v>
      </c>
      <c r="AW73" s="294" t="str">
        <f t="shared" si="11"/>
        <v>Boş</v>
      </c>
      <c r="AX73" s="294">
        <f t="shared" si="16"/>
        <v>16</v>
      </c>
    </row>
    <row r="74" spans="1:53" ht="15.75" customHeight="1" x14ac:dyDescent="0.25">
      <c r="A74" s="807"/>
      <c r="B74" s="102">
        <v>0.45833333333333298</v>
      </c>
      <c r="C74" s="301" t="s">
        <v>97</v>
      </c>
      <c r="D74" s="301" t="s">
        <v>97</v>
      </c>
      <c r="E74" s="301" t="s">
        <v>97</v>
      </c>
      <c r="F74" s="301" t="s">
        <v>97</v>
      </c>
      <c r="G74" s="301" t="s">
        <v>97</v>
      </c>
      <c r="H74" s="301" t="s">
        <v>97</v>
      </c>
      <c r="I74" s="301" t="s">
        <v>97</v>
      </c>
      <c r="J74" s="301" t="s">
        <v>97</v>
      </c>
      <c r="K74" s="301" t="s">
        <v>97</v>
      </c>
      <c r="L74" s="301" t="s">
        <v>97</v>
      </c>
      <c r="M74" s="301" t="s">
        <v>97</v>
      </c>
      <c r="N74" s="301" t="s">
        <v>97</v>
      </c>
      <c r="O74" s="301" t="s">
        <v>97</v>
      </c>
      <c r="P74" s="301" t="s">
        <v>97</v>
      </c>
      <c r="Q74" s="301" t="s">
        <v>97</v>
      </c>
      <c r="R74" s="301" t="s">
        <v>97</v>
      </c>
      <c r="S74" s="301" t="s">
        <v>97</v>
      </c>
      <c r="T74" s="301" t="s">
        <v>97</v>
      </c>
      <c r="U74" s="301" t="s">
        <v>97</v>
      </c>
      <c r="V74" s="301" t="s">
        <v>97</v>
      </c>
      <c r="W74" s="301" t="s">
        <v>97</v>
      </c>
      <c r="X74" s="301" t="s">
        <v>97</v>
      </c>
      <c r="Y74" s="301" t="s">
        <v>97</v>
      </c>
      <c r="Z74" s="294">
        <f>'PROGRAM-DERS'!W78</f>
        <v>15</v>
      </c>
      <c r="AA74" s="294">
        <f t="shared" si="15"/>
        <v>0</v>
      </c>
      <c r="AB74" s="294" t="str">
        <f t="shared" si="12"/>
        <v/>
      </c>
      <c r="AC74" s="294" t="str">
        <f t="shared" si="17"/>
        <v/>
      </c>
      <c r="AD74" s="294" t="str">
        <f t="shared" si="17"/>
        <v/>
      </c>
      <c r="AE74" s="294" t="str">
        <f t="shared" si="17"/>
        <v/>
      </c>
      <c r="AF74" s="294" t="str">
        <f t="shared" si="17"/>
        <v/>
      </c>
      <c r="AG74" s="294" t="str">
        <f t="shared" si="17"/>
        <v/>
      </c>
      <c r="AH74" s="294" t="str">
        <f t="shared" si="17"/>
        <v/>
      </c>
      <c r="AI74" s="294" t="str">
        <f t="shared" si="17"/>
        <v/>
      </c>
      <c r="AJ74" s="294" t="str">
        <f t="shared" si="17"/>
        <v/>
      </c>
      <c r="AK74" s="294" t="str">
        <f t="shared" si="17"/>
        <v/>
      </c>
      <c r="AL74" s="294" t="str">
        <f t="shared" si="17"/>
        <v/>
      </c>
      <c r="AM74" s="294" t="str">
        <f t="shared" si="14"/>
        <v>Boş</v>
      </c>
      <c r="AN74" s="294" t="str">
        <f t="shared" si="11"/>
        <v>Boş</v>
      </c>
      <c r="AO74" s="294" t="str">
        <f t="shared" si="11"/>
        <v>Boş</v>
      </c>
      <c r="AP74" s="294" t="str">
        <f t="shared" si="11"/>
        <v>Boş</v>
      </c>
      <c r="AQ74" s="294" t="str">
        <f t="shared" si="11"/>
        <v>Boş</v>
      </c>
      <c r="AR74" s="294" t="str">
        <f t="shared" si="11"/>
        <v>Boş</v>
      </c>
      <c r="AS74" s="294" t="str">
        <f t="shared" si="11"/>
        <v>Boş</v>
      </c>
      <c r="AT74" s="294" t="str">
        <f t="shared" si="11"/>
        <v>Boş</v>
      </c>
      <c r="AU74" s="294" t="str">
        <f t="shared" si="11"/>
        <v>Boş</v>
      </c>
      <c r="AV74" s="294" t="str">
        <f t="shared" si="11"/>
        <v>Boş</v>
      </c>
      <c r="AW74" s="294" t="str">
        <f t="shared" si="11"/>
        <v>Boş</v>
      </c>
      <c r="AX74" s="294">
        <f t="shared" si="16"/>
        <v>15</v>
      </c>
    </row>
    <row r="75" spans="1:53" ht="15.75" customHeight="1" x14ac:dyDescent="0.25">
      <c r="A75" s="807"/>
      <c r="B75" s="102">
        <v>0.5</v>
      </c>
      <c r="C75" s="301" t="s">
        <v>97</v>
      </c>
      <c r="D75" s="301" t="s">
        <v>97</v>
      </c>
      <c r="E75" s="301" t="s">
        <v>97</v>
      </c>
      <c r="F75" s="301" t="s">
        <v>97</v>
      </c>
      <c r="G75" s="301" t="s">
        <v>97</v>
      </c>
      <c r="H75" s="301" t="s">
        <v>97</v>
      </c>
      <c r="I75" s="301" t="s">
        <v>97</v>
      </c>
      <c r="J75" s="301" t="s">
        <v>97</v>
      </c>
      <c r="K75" s="301" t="s">
        <v>97</v>
      </c>
      <c r="L75" s="301" t="s">
        <v>97</v>
      </c>
      <c r="M75" s="301" t="s">
        <v>97</v>
      </c>
      <c r="N75" s="301" t="s">
        <v>97</v>
      </c>
      <c r="O75" s="301" t="s">
        <v>97</v>
      </c>
      <c r="P75" s="301" t="s">
        <v>97</v>
      </c>
      <c r="Q75" s="301" t="s">
        <v>97</v>
      </c>
      <c r="R75" s="301" t="s">
        <v>97</v>
      </c>
      <c r="S75" s="301" t="s">
        <v>97</v>
      </c>
      <c r="T75" s="301" t="s">
        <v>97</v>
      </c>
      <c r="U75" s="301" t="s">
        <v>97</v>
      </c>
      <c r="V75" s="301" t="s">
        <v>97</v>
      </c>
      <c r="W75" s="301" t="s">
        <v>97</v>
      </c>
      <c r="X75" s="301" t="s">
        <v>97</v>
      </c>
      <c r="Y75" s="301" t="s">
        <v>97</v>
      </c>
      <c r="Z75" s="294">
        <f>'PROGRAM-DERS'!W79</f>
        <v>7</v>
      </c>
      <c r="AA75" s="294">
        <f t="shared" si="15"/>
        <v>0</v>
      </c>
      <c r="AB75" s="294" t="str">
        <f t="shared" si="12"/>
        <v/>
      </c>
      <c r="AC75" s="294" t="str">
        <f t="shared" si="17"/>
        <v/>
      </c>
      <c r="AD75" s="294" t="str">
        <f t="shared" si="17"/>
        <v/>
      </c>
      <c r="AE75" s="294" t="str">
        <f t="shared" si="17"/>
        <v/>
      </c>
      <c r="AF75" s="294" t="str">
        <f t="shared" si="17"/>
        <v/>
      </c>
      <c r="AG75" s="294" t="str">
        <f t="shared" si="17"/>
        <v/>
      </c>
      <c r="AH75" s="294" t="str">
        <f t="shared" si="17"/>
        <v/>
      </c>
      <c r="AI75" s="294" t="str">
        <f t="shared" si="17"/>
        <v/>
      </c>
      <c r="AJ75" s="294" t="str">
        <f t="shared" si="17"/>
        <v/>
      </c>
      <c r="AK75" s="294" t="str">
        <f t="shared" si="17"/>
        <v/>
      </c>
      <c r="AL75" s="294" t="str">
        <f t="shared" si="17"/>
        <v/>
      </c>
      <c r="AM75" s="294" t="str">
        <f t="shared" si="14"/>
        <v>Boş</v>
      </c>
      <c r="AN75" s="294" t="str">
        <f t="shared" si="11"/>
        <v>Boş</v>
      </c>
      <c r="AO75" s="294" t="str">
        <f t="shared" si="11"/>
        <v>Boş</v>
      </c>
      <c r="AP75" s="294" t="str">
        <f t="shared" si="11"/>
        <v>Boş</v>
      </c>
      <c r="AQ75" s="294" t="str">
        <f t="shared" si="11"/>
        <v>Boş</v>
      </c>
      <c r="AR75" s="294" t="str">
        <f t="shared" si="11"/>
        <v>Boş</v>
      </c>
      <c r="AS75" s="294" t="str">
        <f t="shared" si="11"/>
        <v>Boş</v>
      </c>
      <c r="AT75" s="294" t="str">
        <f t="shared" si="11"/>
        <v>Boş</v>
      </c>
      <c r="AU75" s="294" t="str">
        <f t="shared" si="11"/>
        <v>Boş</v>
      </c>
      <c r="AV75" s="294" t="str">
        <f t="shared" si="11"/>
        <v>Boş</v>
      </c>
      <c r="AW75" s="294" t="str">
        <f t="shared" si="11"/>
        <v>Boş</v>
      </c>
      <c r="AX75" s="294">
        <f t="shared" si="16"/>
        <v>7</v>
      </c>
    </row>
    <row r="76" spans="1:53" ht="15.75" customHeight="1" x14ac:dyDescent="0.25">
      <c r="A76" s="807"/>
      <c r="B76" s="102">
        <v>0.54166666666666596</v>
      </c>
      <c r="C76" s="301" t="s">
        <v>97</v>
      </c>
      <c r="D76" s="301" t="s">
        <v>97</v>
      </c>
      <c r="E76" s="301" t="s">
        <v>97</v>
      </c>
      <c r="F76" s="301" t="s">
        <v>97</v>
      </c>
      <c r="G76" s="301" t="s">
        <v>97</v>
      </c>
      <c r="H76" s="301" t="s">
        <v>97</v>
      </c>
      <c r="I76" s="301" t="s">
        <v>97</v>
      </c>
      <c r="J76" s="301" t="s">
        <v>97</v>
      </c>
      <c r="K76" s="301" t="s">
        <v>97</v>
      </c>
      <c r="L76" s="301" t="s">
        <v>97</v>
      </c>
      <c r="M76" s="301" t="s">
        <v>97</v>
      </c>
      <c r="N76" s="301" t="s">
        <v>97</v>
      </c>
      <c r="O76" s="301" t="s">
        <v>97</v>
      </c>
      <c r="P76" s="301" t="s">
        <v>97</v>
      </c>
      <c r="Q76" s="301" t="s">
        <v>97</v>
      </c>
      <c r="R76" s="301" t="s">
        <v>97</v>
      </c>
      <c r="S76" s="301" t="s">
        <v>97</v>
      </c>
      <c r="T76" s="301" t="s">
        <v>97</v>
      </c>
      <c r="U76" s="301" t="s">
        <v>97</v>
      </c>
      <c r="V76" s="301" t="s">
        <v>97</v>
      </c>
      <c r="W76" s="301" t="s">
        <v>97</v>
      </c>
      <c r="X76" s="301" t="s">
        <v>97</v>
      </c>
      <c r="Y76" s="301" t="s">
        <v>97</v>
      </c>
      <c r="Z76" s="294">
        <f>'PROGRAM-DERS'!W80</f>
        <v>7</v>
      </c>
      <c r="AA76" s="294">
        <f t="shared" si="15"/>
        <v>0</v>
      </c>
      <c r="AB76" s="294" t="str">
        <f t="shared" si="12"/>
        <v/>
      </c>
      <c r="AC76" s="294" t="str">
        <f t="shared" si="17"/>
        <v/>
      </c>
      <c r="AD76" s="294" t="str">
        <f t="shared" si="17"/>
        <v/>
      </c>
      <c r="AE76" s="294" t="str">
        <f t="shared" si="17"/>
        <v/>
      </c>
      <c r="AF76" s="294" t="str">
        <f t="shared" si="17"/>
        <v/>
      </c>
      <c r="AG76" s="294" t="str">
        <f t="shared" si="17"/>
        <v/>
      </c>
      <c r="AH76" s="294" t="str">
        <f t="shared" si="17"/>
        <v/>
      </c>
      <c r="AI76" s="294" t="str">
        <f t="shared" si="17"/>
        <v/>
      </c>
      <c r="AJ76" s="294" t="str">
        <f t="shared" si="17"/>
        <v/>
      </c>
      <c r="AK76" s="294" t="str">
        <f t="shared" si="17"/>
        <v/>
      </c>
      <c r="AL76" s="294" t="str">
        <f t="shared" si="17"/>
        <v/>
      </c>
      <c r="AM76" s="294" t="str">
        <f t="shared" si="14"/>
        <v>Boş</v>
      </c>
      <c r="AN76" s="294" t="str">
        <f t="shared" si="11"/>
        <v>Boş</v>
      </c>
      <c r="AO76" s="294" t="str">
        <f t="shared" si="11"/>
        <v>Boş</v>
      </c>
      <c r="AP76" s="294" t="str">
        <f t="shared" si="11"/>
        <v>Boş</v>
      </c>
      <c r="AQ76" s="294" t="str">
        <f t="shared" si="11"/>
        <v>Boş</v>
      </c>
      <c r="AR76" s="294" t="str">
        <f t="shared" si="11"/>
        <v>Boş</v>
      </c>
      <c r="AS76" s="294" t="str">
        <f t="shared" si="11"/>
        <v>Boş</v>
      </c>
      <c r="AT76" s="294" t="str">
        <f t="shared" si="11"/>
        <v>Boş</v>
      </c>
      <c r="AU76" s="294" t="str">
        <f t="shared" si="11"/>
        <v>Boş</v>
      </c>
      <c r="AV76" s="294" t="str">
        <f t="shared" si="11"/>
        <v>Boş</v>
      </c>
      <c r="AW76" s="294" t="str">
        <f t="shared" si="11"/>
        <v>Boş</v>
      </c>
      <c r="AX76" s="294">
        <f t="shared" si="16"/>
        <v>7</v>
      </c>
    </row>
    <row r="77" spans="1:53" ht="15.75" customHeight="1" x14ac:dyDescent="0.25">
      <c r="A77" s="807"/>
      <c r="B77" s="102">
        <v>0.58333333333333304</v>
      </c>
      <c r="C77" s="301" t="s">
        <v>97</v>
      </c>
      <c r="D77" s="301" t="s">
        <v>97</v>
      </c>
      <c r="E77" s="301" t="s">
        <v>97</v>
      </c>
      <c r="F77" s="301" t="s">
        <v>97</v>
      </c>
      <c r="G77" s="301" t="s">
        <v>97</v>
      </c>
      <c r="H77" s="301" t="s">
        <v>97</v>
      </c>
      <c r="I77" s="301" t="s">
        <v>97</v>
      </c>
      <c r="J77" s="301" t="s">
        <v>97</v>
      </c>
      <c r="K77" s="301" t="s">
        <v>97</v>
      </c>
      <c r="L77" s="301" t="s">
        <v>97</v>
      </c>
      <c r="M77" s="301" t="s">
        <v>97</v>
      </c>
      <c r="N77" s="301" t="s">
        <v>97</v>
      </c>
      <c r="O77" s="301" t="s">
        <v>97</v>
      </c>
      <c r="P77" s="301" t="s">
        <v>97</v>
      </c>
      <c r="Q77" s="301" t="s">
        <v>97</v>
      </c>
      <c r="R77" s="301" t="s">
        <v>97</v>
      </c>
      <c r="S77" s="301" t="s">
        <v>97</v>
      </c>
      <c r="T77" s="301" t="s">
        <v>97</v>
      </c>
      <c r="U77" s="301" t="s">
        <v>97</v>
      </c>
      <c r="V77" s="301" t="s">
        <v>97</v>
      </c>
      <c r="W77" s="301" t="s">
        <v>97</v>
      </c>
      <c r="X77" s="301" t="s">
        <v>97</v>
      </c>
      <c r="Y77" s="301" t="s">
        <v>97</v>
      </c>
      <c r="Z77" s="294">
        <f>'PROGRAM-DERS'!W81</f>
        <v>7</v>
      </c>
      <c r="AA77" s="294">
        <f t="shared" si="15"/>
        <v>0</v>
      </c>
      <c r="AB77" s="294" t="str">
        <f t="shared" si="12"/>
        <v/>
      </c>
      <c r="AC77" s="294" t="str">
        <f t="shared" si="17"/>
        <v/>
      </c>
      <c r="AD77" s="294" t="str">
        <f t="shared" si="17"/>
        <v/>
      </c>
      <c r="AE77" s="294" t="str">
        <f t="shared" si="17"/>
        <v/>
      </c>
      <c r="AF77" s="294" t="str">
        <f t="shared" si="17"/>
        <v/>
      </c>
      <c r="AG77" s="294" t="str">
        <f t="shared" si="17"/>
        <v/>
      </c>
      <c r="AH77" s="294" t="str">
        <f t="shared" si="17"/>
        <v/>
      </c>
      <c r="AI77" s="294" t="str">
        <f t="shared" si="17"/>
        <v/>
      </c>
      <c r="AJ77" s="294" t="str">
        <f t="shared" si="17"/>
        <v/>
      </c>
      <c r="AK77" s="294" t="str">
        <f t="shared" si="17"/>
        <v/>
      </c>
      <c r="AL77" s="294" t="str">
        <f t="shared" si="17"/>
        <v/>
      </c>
      <c r="AM77" s="294" t="str">
        <f t="shared" si="14"/>
        <v>Boş</v>
      </c>
      <c r="AN77" s="294" t="str">
        <f t="shared" si="11"/>
        <v>Boş</v>
      </c>
      <c r="AO77" s="294" t="str">
        <f t="shared" si="11"/>
        <v>Boş</v>
      </c>
      <c r="AP77" s="294" t="str">
        <f t="shared" si="11"/>
        <v>Boş</v>
      </c>
      <c r="AQ77" s="294" t="str">
        <f t="shared" si="11"/>
        <v>Boş</v>
      </c>
      <c r="AR77" s="294" t="str">
        <f t="shared" si="11"/>
        <v>Boş</v>
      </c>
      <c r="AS77" s="294" t="str">
        <f t="shared" si="11"/>
        <v>Boş</v>
      </c>
      <c r="AT77" s="294" t="str">
        <f t="shared" si="11"/>
        <v>Boş</v>
      </c>
      <c r="AU77" s="294" t="str">
        <f t="shared" si="11"/>
        <v>Boş</v>
      </c>
      <c r="AV77" s="294" t="str">
        <f t="shared" si="11"/>
        <v>Boş</v>
      </c>
      <c r="AW77" s="294" t="str">
        <f t="shared" si="11"/>
        <v>Boş</v>
      </c>
      <c r="AX77" s="294">
        <f t="shared" si="16"/>
        <v>7</v>
      </c>
    </row>
    <row r="78" spans="1:53" s="300" customFormat="1" ht="15.75" customHeight="1" x14ac:dyDescent="0.25">
      <c r="A78" s="807"/>
      <c r="B78" s="164">
        <v>0.625</v>
      </c>
      <c r="C78" s="301" t="s">
        <v>97</v>
      </c>
      <c r="D78" s="301" t="s">
        <v>97</v>
      </c>
      <c r="E78" s="301" t="s">
        <v>97</v>
      </c>
      <c r="F78" s="301" t="s">
        <v>97</v>
      </c>
      <c r="G78" s="301" t="s">
        <v>97</v>
      </c>
      <c r="H78" s="301" t="s">
        <v>97</v>
      </c>
      <c r="I78" s="301" t="s">
        <v>97</v>
      </c>
      <c r="J78" s="301" t="s">
        <v>97</v>
      </c>
      <c r="K78" s="301" t="s">
        <v>97</v>
      </c>
      <c r="L78" s="301" t="s">
        <v>97</v>
      </c>
      <c r="M78" s="301" t="s">
        <v>97</v>
      </c>
      <c r="N78" s="301" t="s">
        <v>97</v>
      </c>
      <c r="O78" s="301" t="s">
        <v>97</v>
      </c>
      <c r="P78" s="301" t="s">
        <v>97</v>
      </c>
      <c r="Q78" s="301" t="s">
        <v>97</v>
      </c>
      <c r="R78" s="301" t="s">
        <v>97</v>
      </c>
      <c r="S78" s="301" t="s">
        <v>97</v>
      </c>
      <c r="T78" s="301" t="s">
        <v>97</v>
      </c>
      <c r="U78" s="301" t="s">
        <v>97</v>
      </c>
      <c r="V78" s="301" t="s">
        <v>97</v>
      </c>
      <c r="W78" s="301" t="s">
        <v>97</v>
      </c>
      <c r="X78" s="301" t="s">
        <v>97</v>
      </c>
      <c r="Y78" s="301" t="s">
        <v>97</v>
      </c>
      <c r="Z78" s="294">
        <f>'PROGRAM-DERS'!W82</f>
        <v>9</v>
      </c>
      <c r="AA78" s="294">
        <f t="shared" si="15"/>
        <v>0</v>
      </c>
      <c r="AB78" s="294" t="str">
        <f t="shared" si="12"/>
        <v/>
      </c>
      <c r="AC78" s="294" t="str">
        <f t="shared" si="17"/>
        <v/>
      </c>
      <c r="AD78" s="294" t="str">
        <f t="shared" si="17"/>
        <v/>
      </c>
      <c r="AE78" s="294" t="str">
        <f t="shared" si="17"/>
        <v/>
      </c>
      <c r="AF78" s="294" t="str">
        <f t="shared" si="17"/>
        <v/>
      </c>
      <c r="AG78" s="294" t="str">
        <f t="shared" si="17"/>
        <v/>
      </c>
      <c r="AH78" s="294" t="str">
        <f t="shared" si="17"/>
        <v/>
      </c>
      <c r="AI78" s="294" t="str">
        <f t="shared" si="17"/>
        <v/>
      </c>
      <c r="AJ78" s="294" t="str">
        <f t="shared" si="17"/>
        <v/>
      </c>
      <c r="AK78" s="294" t="str">
        <f t="shared" si="17"/>
        <v/>
      </c>
      <c r="AL78" s="294" t="str">
        <f t="shared" si="17"/>
        <v/>
      </c>
      <c r="AM78" s="294" t="str">
        <f t="shared" si="14"/>
        <v>Boş</v>
      </c>
      <c r="AN78" s="294" t="str">
        <f t="shared" si="11"/>
        <v>Boş</v>
      </c>
      <c r="AO78" s="294" t="str">
        <f t="shared" si="11"/>
        <v>Boş</v>
      </c>
      <c r="AP78" s="294" t="str">
        <f t="shared" si="11"/>
        <v>Boş</v>
      </c>
      <c r="AQ78" s="294" t="str">
        <f t="shared" si="11"/>
        <v>Boş</v>
      </c>
      <c r="AR78" s="294" t="str">
        <f t="shared" si="11"/>
        <v>Boş</v>
      </c>
      <c r="AS78" s="294" t="str">
        <f t="shared" si="11"/>
        <v>Boş</v>
      </c>
      <c r="AT78" s="294" t="str">
        <f t="shared" si="11"/>
        <v>Boş</v>
      </c>
      <c r="AU78" s="294" t="str">
        <f t="shared" si="11"/>
        <v>Boş</v>
      </c>
      <c r="AV78" s="294" t="str">
        <f t="shared" si="11"/>
        <v>Boş</v>
      </c>
      <c r="AW78" s="294" t="str">
        <f t="shared" si="11"/>
        <v>Boş</v>
      </c>
      <c r="AX78" s="294">
        <f t="shared" si="16"/>
        <v>9</v>
      </c>
      <c r="AY78" s="293"/>
      <c r="AZ78" s="293"/>
      <c r="BA78" s="293"/>
    </row>
    <row r="79" spans="1:53" s="300" customFormat="1" ht="15.75" customHeight="1" x14ac:dyDescent="0.25">
      <c r="A79" s="807"/>
      <c r="B79" s="164">
        <v>0.66666666666666596</v>
      </c>
      <c r="C79" s="301" t="s">
        <v>97</v>
      </c>
      <c r="D79" s="301" t="s">
        <v>97</v>
      </c>
      <c r="E79" s="301" t="s">
        <v>97</v>
      </c>
      <c r="F79" s="301" t="s">
        <v>97</v>
      </c>
      <c r="G79" s="301" t="s">
        <v>97</v>
      </c>
      <c r="H79" s="301" t="s">
        <v>97</v>
      </c>
      <c r="I79" s="301" t="s">
        <v>97</v>
      </c>
      <c r="J79" s="301" t="s">
        <v>97</v>
      </c>
      <c r="K79" s="301" t="s">
        <v>97</v>
      </c>
      <c r="L79" s="301" t="s">
        <v>97</v>
      </c>
      <c r="M79" s="301" t="s">
        <v>97</v>
      </c>
      <c r="N79" s="301" t="s">
        <v>97</v>
      </c>
      <c r="O79" s="301" t="s">
        <v>97</v>
      </c>
      <c r="P79" s="301" t="s">
        <v>97</v>
      </c>
      <c r="Q79" s="301" t="s">
        <v>97</v>
      </c>
      <c r="R79" s="301" t="s">
        <v>97</v>
      </c>
      <c r="S79" s="301" t="s">
        <v>97</v>
      </c>
      <c r="T79" s="301" t="s">
        <v>97</v>
      </c>
      <c r="U79" s="301" t="s">
        <v>97</v>
      </c>
      <c r="V79" s="301" t="s">
        <v>97</v>
      </c>
      <c r="W79" s="301" t="s">
        <v>97</v>
      </c>
      <c r="X79" s="301" t="s">
        <v>97</v>
      </c>
      <c r="Y79" s="301" t="s">
        <v>97</v>
      </c>
      <c r="Z79" s="294">
        <f>'PROGRAM-DERS'!W83</f>
        <v>10</v>
      </c>
      <c r="AA79" s="294">
        <f t="shared" si="15"/>
        <v>0</v>
      </c>
      <c r="AB79" s="294" t="str">
        <f t="shared" si="12"/>
        <v/>
      </c>
      <c r="AC79" s="294" t="str">
        <f t="shared" si="17"/>
        <v/>
      </c>
      <c r="AD79" s="294" t="str">
        <f t="shared" si="17"/>
        <v/>
      </c>
      <c r="AE79" s="294" t="str">
        <f t="shared" si="17"/>
        <v/>
      </c>
      <c r="AF79" s="294" t="str">
        <f t="shared" si="17"/>
        <v/>
      </c>
      <c r="AG79" s="294" t="str">
        <f t="shared" si="17"/>
        <v/>
      </c>
      <c r="AH79" s="294" t="str">
        <f t="shared" si="17"/>
        <v/>
      </c>
      <c r="AI79" s="294" t="str">
        <f t="shared" si="17"/>
        <v/>
      </c>
      <c r="AJ79" s="294" t="str">
        <f t="shared" si="17"/>
        <v/>
      </c>
      <c r="AK79" s="294" t="str">
        <f t="shared" si="17"/>
        <v/>
      </c>
      <c r="AL79" s="294" t="str">
        <f t="shared" si="17"/>
        <v/>
      </c>
      <c r="AM79" s="294" t="str">
        <f t="shared" si="14"/>
        <v>Boş</v>
      </c>
      <c r="AN79" s="294" t="str">
        <f t="shared" si="11"/>
        <v>Boş</v>
      </c>
      <c r="AO79" s="294" t="str">
        <f t="shared" si="11"/>
        <v>Boş</v>
      </c>
      <c r="AP79" s="294" t="str">
        <f t="shared" si="11"/>
        <v>Boş</v>
      </c>
      <c r="AQ79" s="294" t="str">
        <f t="shared" si="11"/>
        <v>Boş</v>
      </c>
      <c r="AR79" s="294" t="str">
        <f t="shared" si="11"/>
        <v>Boş</v>
      </c>
      <c r="AS79" s="294" t="str">
        <f t="shared" si="11"/>
        <v>Boş</v>
      </c>
      <c r="AT79" s="294" t="str">
        <f t="shared" si="11"/>
        <v>Boş</v>
      </c>
      <c r="AU79" s="294" t="str">
        <f t="shared" si="11"/>
        <v>Boş</v>
      </c>
      <c r="AV79" s="294" t="str">
        <f t="shared" si="11"/>
        <v>Boş</v>
      </c>
      <c r="AW79" s="294" t="str">
        <f t="shared" si="11"/>
        <v>Boş</v>
      </c>
      <c r="AX79" s="294">
        <f t="shared" si="16"/>
        <v>10</v>
      </c>
      <c r="AY79" s="293"/>
      <c r="AZ79" s="293"/>
      <c r="BA79" s="293"/>
    </row>
    <row r="80" spans="1:53" s="300" customFormat="1" ht="15.75" customHeight="1" x14ac:dyDescent="0.25">
      <c r="A80" s="807"/>
      <c r="B80" s="164">
        <v>0.70833333333333304</v>
      </c>
      <c r="C80" s="301" t="s">
        <v>97</v>
      </c>
      <c r="D80" s="301" t="s">
        <v>97</v>
      </c>
      <c r="E80" s="301" t="s">
        <v>97</v>
      </c>
      <c r="F80" s="301" t="s">
        <v>97</v>
      </c>
      <c r="G80" s="301" t="s">
        <v>97</v>
      </c>
      <c r="H80" s="301" t="s">
        <v>97</v>
      </c>
      <c r="I80" s="301" t="s">
        <v>97</v>
      </c>
      <c r="J80" s="301" t="s">
        <v>97</v>
      </c>
      <c r="K80" s="301" t="s">
        <v>97</v>
      </c>
      <c r="L80" s="301" t="s">
        <v>97</v>
      </c>
      <c r="M80" s="301" t="s">
        <v>97</v>
      </c>
      <c r="N80" s="301" t="s">
        <v>97</v>
      </c>
      <c r="O80" s="301" t="s">
        <v>97</v>
      </c>
      <c r="P80" s="301" t="s">
        <v>97</v>
      </c>
      <c r="Q80" s="301" t="s">
        <v>97</v>
      </c>
      <c r="R80" s="301" t="s">
        <v>97</v>
      </c>
      <c r="S80" s="301" t="s">
        <v>97</v>
      </c>
      <c r="T80" s="301" t="s">
        <v>97</v>
      </c>
      <c r="U80" s="301" t="s">
        <v>97</v>
      </c>
      <c r="V80" s="301" t="s">
        <v>97</v>
      </c>
      <c r="W80" s="301" t="s">
        <v>97</v>
      </c>
      <c r="X80" s="301" t="s">
        <v>97</v>
      </c>
      <c r="Y80" s="301" t="s">
        <v>97</v>
      </c>
      <c r="Z80" s="294">
        <f>'PROGRAM-DERS'!W84</f>
        <v>10</v>
      </c>
      <c r="AA80" s="294">
        <f t="shared" si="15"/>
        <v>0</v>
      </c>
      <c r="AB80" s="294" t="str">
        <f t="shared" si="12"/>
        <v/>
      </c>
      <c r="AC80" s="294" t="str">
        <f t="shared" si="17"/>
        <v/>
      </c>
      <c r="AD80" s="294" t="str">
        <f t="shared" si="17"/>
        <v/>
      </c>
      <c r="AE80" s="294" t="str">
        <f t="shared" si="17"/>
        <v/>
      </c>
      <c r="AF80" s="294" t="str">
        <f t="shared" si="17"/>
        <v/>
      </c>
      <c r="AG80" s="294" t="str">
        <f t="shared" si="17"/>
        <v/>
      </c>
      <c r="AH80" s="294" t="str">
        <f t="shared" si="17"/>
        <v/>
      </c>
      <c r="AI80" s="294" t="str">
        <f t="shared" si="17"/>
        <v/>
      </c>
      <c r="AJ80" s="294" t="str">
        <f t="shared" si="17"/>
        <v/>
      </c>
      <c r="AK80" s="294" t="str">
        <f t="shared" si="17"/>
        <v/>
      </c>
      <c r="AL80" s="294" t="str">
        <f t="shared" si="17"/>
        <v/>
      </c>
      <c r="AM80" s="294" t="str">
        <f t="shared" si="14"/>
        <v>Boş</v>
      </c>
      <c r="AN80" s="294" t="str">
        <f t="shared" si="11"/>
        <v>Boş</v>
      </c>
      <c r="AO80" s="294" t="str">
        <f t="shared" si="11"/>
        <v>Boş</v>
      </c>
      <c r="AP80" s="294" t="str">
        <f t="shared" si="11"/>
        <v>Boş</v>
      </c>
      <c r="AQ80" s="294" t="str">
        <f t="shared" si="11"/>
        <v>Boş</v>
      </c>
      <c r="AR80" s="294" t="str">
        <f t="shared" si="11"/>
        <v>Boş</v>
      </c>
      <c r="AS80" s="294" t="str">
        <f t="shared" si="11"/>
        <v>Boş</v>
      </c>
      <c r="AT80" s="294" t="str">
        <f t="shared" si="11"/>
        <v>Boş</v>
      </c>
      <c r="AU80" s="294" t="str">
        <f t="shared" si="11"/>
        <v>Boş</v>
      </c>
      <c r="AV80" s="294" t="str">
        <f t="shared" si="11"/>
        <v>Boş</v>
      </c>
      <c r="AW80" s="294" t="str">
        <f t="shared" si="11"/>
        <v>Boş</v>
      </c>
      <c r="AX80" s="294">
        <f t="shared" si="16"/>
        <v>10</v>
      </c>
      <c r="AY80" s="293"/>
      <c r="AZ80" s="293"/>
      <c r="BA80" s="293"/>
    </row>
    <row r="81" spans="1:53" s="300" customFormat="1" ht="15.75" customHeight="1" x14ac:dyDescent="0.25">
      <c r="A81" s="807"/>
      <c r="B81" s="164">
        <v>0.75</v>
      </c>
      <c r="C81" s="301" t="s">
        <v>97</v>
      </c>
      <c r="D81" s="301" t="s">
        <v>97</v>
      </c>
      <c r="E81" s="301" t="s">
        <v>97</v>
      </c>
      <c r="F81" s="301" t="s">
        <v>97</v>
      </c>
      <c r="G81" s="301" t="s">
        <v>97</v>
      </c>
      <c r="H81" s="301" t="s">
        <v>97</v>
      </c>
      <c r="I81" s="301" t="s">
        <v>97</v>
      </c>
      <c r="J81" s="301" t="s">
        <v>97</v>
      </c>
      <c r="K81" s="301" t="s">
        <v>97</v>
      </c>
      <c r="L81" s="301" t="s">
        <v>97</v>
      </c>
      <c r="M81" s="301" t="s">
        <v>97</v>
      </c>
      <c r="N81" s="301" t="s">
        <v>97</v>
      </c>
      <c r="O81" s="301" t="s">
        <v>97</v>
      </c>
      <c r="P81" s="301" t="s">
        <v>97</v>
      </c>
      <c r="Q81" s="301" t="s">
        <v>97</v>
      </c>
      <c r="R81" s="301" t="s">
        <v>97</v>
      </c>
      <c r="S81" s="301" t="s">
        <v>97</v>
      </c>
      <c r="T81" s="301" t="s">
        <v>97</v>
      </c>
      <c r="U81" s="301" t="s">
        <v>97</v>
      </c>
      <c r="V81" s="301" t="s">
        <v>97</v>
      </c>
      <c r="W81" s="301" t="s">
        <v>97</v>
      </c>
      <c r="X81" s="301" t="s">
        <v>97</v>
      </c>
      <c r="Y81" s="301" t="s">
        <v>97</v>
      </c>
      <c r="Z81" s="294">
        <f>'PROGRAM-DERS'!W85</f>
        <v>9</v>
      </c>
      <c r="AA81" s="294">
        <f t="shared" si="15"/>
        <v>0</v>
      </c>
      <c r="AB81" s="294" t="str">
        <f t="shared" si="12"/>
        <v/>
      </c>
      <c r="AC81" s="294" t="str">
        <f t="shared" si="17"/>
        <v/>
      </c>
      <c r="AD81" s="294" t="str">
        <f t="shared" si="17"/>
        <v/>
      </c>
      <c r="AE81" s="294" t="str">
        <f t="shared" si="17"/>
        <v/>
      </c>
      <c r="AF81" s="294" t="str">
        <f t="shared" si="17"/>
        <v/>
      </c>
      <c r="AG81" s="294" t="str">
        <f t="shared" si="17"/>
        <v/>
      </c>
      <c r="AH81" s="294" t="str">
        <f t="shared" si="17"/>
        <v/>
      </c>
      <c r="AI81" s="294" t="str">
        <f t="shared" si="17"/>
        <v/>
      </c>
      <c r="AJ81" s="294" t="str">
        <f t="shared" si="17"/>
        <v/>
      </c>
      <c r="AK81" s="294" t="str">
        <f t="shared" si="17"/>
        <v/>
      </c>
      <c r="AL81" s="294" t="str">
        <f t="shared" si="17"/>
        <v/>
      </c>
      <c r="AM81" s="294" t="str">
        <f t="shared" si="14"/>
        <v>Boş</v>
      </c>
      <c r="AN81" s="294" t="str">
        <f t="shared" si="11"/>
        <v>Boş</v>
      </c>
      <c r="AO81" s="294" t="str">
        <f t="shared" si="11"/>
        <v>Boş</v>
      </c>
      <c r="AP81" s="294" t="str">
        <f t="shared" si="11"/>
        <v>Boş</v>
      </c>
      <c r="AQ81" s="294" t="str">
        <f t="shared" si="11"/>
        <v>Boş</v>
      </c>
      <c r="AR81" s="294" t="str">
        <f t="shared" si="11"/>
        <v>Boş</v>
      </c>
      <c r="AS81" s="294" t="str">
        <f t="shared" si="11"/>
        <v>Boş</v>
      </c>
      <c r="AT81" s="294" t="str">
        <f t="shared" si="11"/>
        <v>Boş</v>
      </c>
      <c r="AU81" s="294" t="str">
        <f t="shared" si="11"/>
        <v>Boş</v>
      </c>
      <c r="AV81" s="294" t="str">
        <f t="shared" si="11"/>
        <v>Boş</v>
      </c>
      <c r="AW81" s="294" t="str">
        <f t="shared" si="11"/>
        <v>Boş</v>
      </c>
      <c r="AX81" s="294">
        <f t="shared" si="16"/>
        <v>9</v>
      </c>
      <c r="AY81" s="293"/>
      <c r="AZ81" s="293"/>
      <c r="BA81" s="293"/>
    </row>
    <row r="82" spans="1:53" s="300" customFormat="1" ht="15.75" customHeight="1" x14ac:dyDescent="0.25">
      <c r="A82" s="807"/>
      <c r="B82" s="164">
        <v>0.79166666666666696</v>
      </c>
      <c r="C82" s="301" t="s">
        <v>97</v>
      </c>
      <c r="D82" s="301" t="s">
        <v>97</v>
      </c>
      <c r="E82" s="301" t="s">
        <v>97</v>
      </c>
      <c r="F82" s="301" t="s">
        <v>97</v>
      </c>
      <c r="G82" s="301" t="s">
        <v>97</v>
      </c>
      <c r="H82" s="301" t="s">
        <v>97</v>
      </c>
      <c r="I82" s="301" t="s">
        <v>97</v>
      </c>
      <c r="J82" s="301" t="s">
        <v>97</v>
      </c>
      <c r="K82" s="301" t="s">
        <v>97</v>
      </c>
      <c r="L82" s="301" t="s">
        <v>97</v>
      </c>
      <c r="M82" s="301" t="s">
        <v>97</v>
      </c>
      <c r="N82" s="301" t="s">
        <v>97</v>
      </c>
      <c r="O82" s="301" t="s">
        <v>97</v>
      </c>
      <c r="P82" s="301" t="s">
        <v>97</v>
      </c>
      <c r="Q82" s="301" t="s">
        <v>97</v>
      </c>
      <c r="R82" s="301" t="s">
        <v>97</v>
      </c>
      <c r="S82" s="301" t="s">
        <v>97</v>
      </c>
      <c r="T82" s="301" t="s">
        <v>97</v>
      </c>
      <c r="U82" s="301" t="s">
        <v>97</v>
      </c>
      <c r="V82" s="301" t="s">
        <v>97</v>
      </c>
      <c r="W82" s="301" t="s">
        <v>97</v>
      </c>
      <c r="X82" s="301" t="s">
        <v>97</v>
      </c>
      <c r="Y82" s="301" t="s">
        <v>97</v>
      </c>
      <c r="Z82" s="294">
        <f>'PROGRAM-DERS'!W86</f>
        <v>10</v>
      </c>
      <c r="AA82" s="294">
        <f t="shared" si="15"/>
        <v>0</v>
      </c>
      <c r="AB82" s="294" t="str">
        <f t="shared" si="12"/>
        <v/>
      </c>
      <c r="AC82" s="294" t="str">
        <f t="shared" si="17"/>
        <v/>
      </c>
      <c r="AD82" s="294" t="str">
        <f t="shared" si="17"/>
        <v/>
      </c>
      <c r="AE82" s="294" t="str">
        <f t="shared" si="17"/>
        <v/>
      </c>
      <c r="AF82" s="294" t="str">
        <f t="shared" si="17"/>
        <v/>
      </c>
      <c r="AG82" s="294" t="str">
        <f t="shared" si="17"/>
        <v/>
      </c>
      <c r="AH82" s="294" t="str">
        <f t="shared" si="17"/>
        <v/>
      </c>
      <c r="AI82" s="294" t="str">
        <f t="shared" si="17"/>
        <v/>
      </c>
      <c r="AJ82" s="294" t="str">
        <f t="shared" si="17"/>
        <v/>
      </c>
      <c r="AK82" s="294" t="str">
        <f t="shared" si="17"/>
        <v/>
      </c>
      <c r="AL82" s="294" t="str">
        <f t="shared" si="17"/>
        <v/>
      </c>
      <c r="AM82" s="294" t="str">
        <f t="shared" si="14"/>
        <v>Boş</v>
      </c>
      <c r="AN82" s="294" t="str">
        <f t="shared" si="11"/>
        <v>Boş</v>
      </c>
      <c r="AO82" s="294" t="str">
        <f t="shared" si="11"/>
        <v>Boş</v>
      </c>
      <c r="AP82" s="294" t="str">
        <f t="shared" si="11"/>
        <v>Boş</v>
      </c>
      <c r="AQ82" s="294" t="str">
        <f t="shared" si="11"/>
        <v>Boş</v>
      </c>
      <c r="AR82" s="294" t="str">
        <f t="shared" si="11"/>
        <v>Boş</v>
      </c>
      <c r="AS82" s="294" t="str">
        <f t="shared" si="11"/>
        <v>Boş</v>
      </c>
      <c r="AT82" s="294" t="str">
        <f t="shared" si="11"/>
        <v>Boş</v>
      </c>
      <c r="AU82" s="294" t="str">
        <f t="shared" si="11"/>
        <v>Boş</v>
      </c>
      <c r="AV82" s="294" t="str">
        <f t="shared" si="11"/>
        <v>Boş</v>
      </c>
      <c r="AW82" s="294" t="str">
        <f t="shared" si="11"/>
        <v>Boş</v>
      </c>
      <c r="AX82" s="294">
        <f t="shared" si="16"/>
        <v>10</v>
      </c>
      <c r="AY82" s="293"/>
      <c r="AZ82" s="293"/>
      <c r="BA82" s="293"/>
    </row>
    <row r="83" spans="1:53" s="300" customFormat="1" ht="15.75" customHeight="1" x14ac:dyDescent="0.25">
      <c r="A83" s="807"/>
      <c r="B83" s="164">
        <v>0.83333333333333304</v>
      </c>
      <c r="C83" s="301" t="s">
        <v>97</v>
      </c>
      <c r="D83" s="301" t="s">
        <v>97</v>
      </c>
      <c r="E83" s="301" t="s">
        <v>97</v>
      </c>
      <c r="F83" s="301" t="s">
        <v>97</v>
      </c>
      <c r="G83" s="301" t="s">
        <v>97</v>
      </c>
      <c r="H83" s="301" t="s">
        <v>97</v>
      </c>
      <c r="I83" s="301" t="s">
        <v>97</v>
      </c>
      <c r="J83" s="301" t="s">
        <v>97</v>
      </c>
      <c r="K83" s="301" t="s">
        <v>97</v>
      </c>
      <c r="L83" s="301" t="s">
        <v>97</v>
      </c>
      <c r="M83" s="301" t="s">
        <v>97</v>
      </c>
      <c r="N83" s="301" t="s">
        <v>97</v>
      </c>
      <c r="O83" s="301" t="s">
        <v>97</v>
      </c>
      <c r="P83" s="301" t="s">
        <v>97</v>
      </c>
      <c r="Q83" s="301" t="s">
        <v>97</v>
      </c>
      <c r="R83" s="301" t="s">
        <v>97</v>
      </c>
      <c r="S83" s="301" t="s">
        <v>97</v>
      </c>
      <c r="T83" s="301" t="s">
        <v>97</v>
      </c>
      <c r="U83" s="301" t="s">
        <v>97</v>
      </c>
      <c r="V83" s="301" t="s">
        <v>97</v>
      </c>
      <c r="W83" s="301" t="s">
        <v>97</v>
      </c>
      <c r="X83" s="301" t="s">
        <v>97</v>
      </c>
      <c r="Y83" s="301" t="s">
        <v>97</v>
      </c>
      <c r="Z83" s="294">
        <f>'PROGRAM-DERS'!W87</f>
        <v>7</v>
      </c>
      <c r="AA83" s="294">
        <f t="shared" si="15"/>
        <v>0</v>
      </c>
      <c r="AB83" s="294" t="str">
        <f t="shared" si="12"/>
        <v/>
      </c>
      <c r="AC83" s="294" t="str">
        <f t="shared" ref="AC83:AH83" si="18">IF(COUNTIF($C83:$Y83,AC$1)&gt;1,"Uyarı","")</f>
        <v/>
      </c>
      <c r="AD83" s="294" t="str">
        <f t="shared" si="18"/>
        <v/>
      </c>
      <c r="AE83" s="294" t="str">
        <f t="shared" si="18"/>
        <v/>
      </c>
      <c r="AF83" s="294" t="str">
        <f t="shared" si="18"/>
        <v/>
      </c>
      <c r="AG83" s="294" t="str">
        <f t="shared" si="18"/>
        <v/>
      </c>
      <c r="AH83" s="294" t="str">
        <f t="shared" si="18"/>
        <v/>
      </c>
      <c r="AI83" s="294" t="str">
        <f t="shared" ref="AC83:AL109" si="19">IF(COUNTIF($C83:$Y83,AI$1)&gt;1,"Uyarı","")</f>
        <v/>
      </c>
      <c r="AJ83" s="294" t="str">
        <f t="shared" si="19"/>
        <v/>
      </c>
      <c r="AK83" s="294" t="str">
        <f t="shared" si="19"/>
        <v/>
      </c>
      <c r="AL83" s="294" t="str">
        <f t="shared" si="19"/>
        <v/>
      </c>
      <c r="AM83" s="294" t="str">
        <f t="shared" si="14"/>
        <v>Boş</v>
      </c>
      <c r="AN83" s="294" t="str">
        <f t="shared" si="11"/>
        <v>Boş</v>
      </c>
      <c r="AO83" s="294" t="str">
        <f t="shared" si="11"/>
        <v>Boş</v>
      </c>
      <c r="AP83" s="294" t="str">
        <f t="shared" si="11"/>
        <v>Boş</v>
      </c>
      <c r="AQ83" s="294" t="str">
        <f t="shared" si="11"/>
        <v>Boş</v>
      </c>
      <c r="AR83" s="294" t="str">
        <f t="shared" si="11"/>
        <v>Boş</v>
      </c>
      <c r="AS83" s="294" t="str">
        <f t="shared" si="11"/>
        <v>Boş</v>
      </c>
      <c r="AT83" s="294" t="str">
        <f t="shared" ref="AN83:AW109" si="20">IF(COUNTIF($C83:$Y83,AT$1)=0,"Boş","")</f>
        <v>Boş</v>
      </c>
      <c r="AU83" s="294" t="str">
        <f t="shared" si="20"/>
        <v>Boş</v>
      </c>
      <c r="AV83" s="294" t="str">
        <f t="shared" si="20"/>
        <v>Boş</v>
      </c>
      <c r="AW83" s="294" t="str">
        <f t="shared" si="20"/>
        <v>Boş</v>
      </c>
      <c r="AX83" s="294">
        <f t="shared" si="16"/>
        <v>7</v>
      </c>
      <c r="AY83" s="293"/>
      <c r="AZ83" s="293"/>
      <c r="BA83" s="293"/>
    </row>
    <row r="84" spans="1:53" s="300" customFormat="1" ht="15.75" customHeight="1" x14ac:dyDescent="0.25">
      <c r="A84" s="807"/>
      <c r="B84" s="164">
        <v>0.875000000000001</v>
      </c>
      <c r="C84" s="301" t="s">
        <v>97</v>
      </c>
      <c r="D84" s="301" t="s">
        <v>97</v>
      </c>
      <c r="E84" s="301" t="s">
        <v>97</v>
      </c>
      <c r="F84" s="301" t="s">
        <v>97</v>
      </c>
      <c r="G84" s="301" t="s">
        <v>97</v>
      </c>
      <c r="H84" s="301" t="s">
        <v>97</v>
      </c>
      <c r="I84" s="301" t="s">
        <v>97</v>
      </c>
      <c r="J84" s="301" t="s">
        <v>97</v>
      </c>
      <c r="K84" s="301" t="s">
        <v>97</v>
      </c>
      <c r="L84" s="301" t="s">
        <v>97</v>
      </c>
      <c r="M84" s="301" t="s">
        <v>97</v>
      </c>
      <c r="N84" s="301" t="s">
        <v>97</v>
      </c>
      <c r="O84" s="301" t="s">
        <v>97</v>
      </c>
      <c r="P84" s="301" t="s">
        <v>97</v>
      </c>
      <c r="Q84" s="301" t="s">
        <v>97</v>
      </c>
      <c r="R84" s="301" t="s">
        <v>97</v>
      </c>
      <c r="S84" s="301" t="s">
        <v>97</v>
      </c>
      <c r="T84" s="301" t="s">
        <v>97</v>
      </c>
      <c r="U84" s="301" t="s">
        <v>97</v>
      </c>
      <c r="V84" s="301" t="s">
        <v>97</v>
      </c>
      <c r="W84" s="301" t="s">
        <v>97</v>
      </c>
      <c r="X84" s="301" t="s">
        <v>97</v>
      </c>
      <c r="Y84" s="301" t="s">
        <v>97</v>
      </c>
      <c r="Z84" s="294">
        <f>'PROGRAM-DERS'!W88</f>
        <v>4</v>
      </c>
      <c r="AA84" s="294">
        <f t="shared" si="15"/>
        <v>0</v>
      </c>
      <c r="AB84" s="294" t="str">
        <f t="shared" si="12"/>
        <v/>
      </c>
      <c r="AC84" s="294" t="str">
        <f t="shared" si="19"/>
        <v/>
      </c>
      <c r="AD84" s="294" t="str">
        <f t="shared" si="19"/>
        <v/>
      </c>
      <c r="AE84" s="294" t="str">
        <f t="shared" si="19"/>
        <v/>
      </c>
      <c r="AF84" s="294" t="str">
        <f t="shared" si="19"/>
        <v/>
      </c>
      <c r="AG84" s="294" t="str">
        <f t="shared" si="19"/>
        <v/>
      </c>
      <c r="AH84" s="294" t="str">
        <f t="shared" si="19"/>
        <v/>
      </c>
      <c r="AI84" s="294" t="str">
        <f t="shared" si="19"/>
        <v/>
      </c>
      <c r="AJ84" s="294" t="str">
        <f t="shared" si="19"/>
        <v/>
      </c>
      <c r="AK84" s="294" t="str">
        <f t="shared" si="19"/>
        <v/>
      </c>
      <c r="AL84" s="294" t="str">
        <f t="shared" si="19"/>
        <v/>
      </c>
      <c r="AM84" s="294" t="str">
        <f t="shared" si="14"/>
        <v>Boş</v>
      </c>
      <c r="AN84" s="294" t="str">
        <f t="shared" si="20"/>
        <v>Boş</v>
      </c>
      <c r="AO84" s="294" t="str">
        <f t="shared" si="20"/>
        <v>Boş</v>
      </c>
      <c r="AP84" s="294" t="str">
        <f t="shared" si="20"/>
        <v>Boş</v>
      </c>
      <c r="AQ84" s="294" t="str">
        <f t="shared" si="20"/>
        <v>Boş</v>
      </c>
      <c r="AR84" s="294" t="str">
        <f t="shared" si="20"/>
        <v>Boş</v>
      </c>
      <c r="AS84" s="294" t="str">
        <f t="shared" si="20"/>
        <v>Boş</v>
      </c>
      <c r="AT84" s="294" t="str">
        <f t="shared" si="20"/>
        <v>Boş</v>
      </c>
      <c r="AU84" s="294" t="str">
        <f t="shared" si="20"/>
        <v>Boş</v>
      </c>
      <c r="AV84" s="294" t="str">
        <f t="shared" si="20"/>
        <v>Boş</v>
      </c>
      <c r="AW84" s="294" t="str">
        <f t="shared" si="20"/>
        <v>Boş</v>
      </c>
      <c r="AX84" s="294">
        <f t="shared" si="16"/>
        <v>4</v>
      </c>
      <c r="AY84" s="293"/>
      <c r="AZ84" s="293"/>
      <c r="BA84" s="293"/>
    </row>
    <row r="85" spans="1:53" s="300" customFormat="1" ht="15.75" customHeight="1" x14ac:dyDescent="0.25">
      <c r="A85" s="807"/>
      <c r="B85" s="164">
        <v>0.91666666666666796</v>
      </c>
      <c r="C85" s="301" t="s">
        <v>97</v>
      </c>
      <c r="D85" s="301" t="s">
        <v>97</v>
      </c>
      <c r="E85" s="301" t="s">
        <v>97</v>
      </c>
      <c r="F85" s="301" t="s">
        <v>97</v>
      </c>
      <c r="G85" s="301" t="s">
        <v>97</v>
      </c>
      <c r="H85" s="301" t="s">
        <v>97</v>
      </c>
      <c r="I85" s="301" t="s">
        <v>97</v>
      </c>
      <c r="J85" s="301" t="s">
        <v>97</v>
      </c>
      <c r="K85" s="301" t="s">
        <v>97</v>
      </c>
      <c r="L85" s="301" t="s">
        <v>97</v>
      </c>
      <c r="M85" s="301" t="s">
        <v>97</v>
      </c>
      <c r="N85" s="301" t="s">
        <v>97</v>
      </c>
      <c r="O85" s="301" t="s">
        <v>97</v>
      </c>
      <c r="P85" s="301" t="s">
        <v>97</v>
      </c>
      <c r="Q85" s="301" t="s">
        <v>97</v>
      </c>
      <c r="R85" s="301" t="s">
        <v>97</v>
      </c>
      <c r="S85" s="301" t="s">
        <v>97</v>
      </c>
      <c r="T85" s="301" t="s">
        <v>97</v>
      </c>
      <c r="U85" s="301" t="s">
        <v>97</v>
      </c>
      <c r="V85" s="301" t="s">
        <v>97</v>
      </c>
      <c r="W85" s="301" t="s">
        <v>97</v>
      </c>
      <c r="X85" s="301" t="s">
        <v>97</v>
      </c>
      <c r="Y85" s="301" t="s">
        <v>97</v>
      </c>
      <c r="Z85" s="294">
        <f>'PROGRAM-DERS'!W89</f>
        <v>4</v>
      </c>
      <c r="AA85" s="294">
        <f t="shared" si="15"/>
        <v>0</v>
      </c>
      <c r="AB85" s="294" t="str">
        <f t="shared" si="12"/>
        <v/>
      </c>
      <c r="AC85" s="294" t="str">
        <f t="shared" si="19"/>
        <v/>
      </c>
      <c r="AD85" s="294" t="str">
        <f t="shared" si="19"/>
        <v/>
      </c>
      <c r="AE85" s="294" t="str">
        <f t="shared" si="19"/>
        <v/>
      </c>
      <c r="AF85" s="294" t="str">
        <f t="shared" si="19"/>
        <v/>
      </c>
      <c r="AG85" s="294" t="str">
        <f t="shared" si="19"/>
        <v/>
      </c>
      <c r="AH85" s="294" t="str">
        <f t="shared" si="19"/>
        <v/>
      </c>
      <c r="AI85" s="294" t="str">
        <f t="shared" si="19"/>
        <v/>
      </c>
      <c r="AJ85" s="294" t="str">
        <f t="shared" si="19"/>
        <v/>
      </c>
      <c r="AK85" s="294" t="str">
        <f t="shared" si="19"/>
        <v/>
      </c>
      <c r="AL85" s="294" t="str">
        <f t="shared" si="19"/>
        <v/>
      </c>
      <c r="AM85" s="294" t="str">
        <f t="shared" si="14"/>
        <v>Boş</v>
      </c>
      <c r="AN85" s="294" t="str">
        <f t="shared" si="20"/>
        <v>Boş</v>
      </c>
      <c r="AO85" s="294" t="str">
        <f t="shared" si="20"/>
        <v>Boş</v>
      </c>
      <c r="AP85" s="294" t="str">
        <f t="shared" si="20"/>
        <v>Boş</v>
      </c>
      <c r="AQ85" s="294" t="str">
        <f t="shared" si="20"/>
        <v>Boş</v>
      </c>
      <c r="AR85" s="294" t="str">
        <f t="shared" si="20"/>
        <v>Boş</v>
      </c>
      <c r="AS85" s="294" t="str">
        <f t="shared" si="20"/>
        <v>Boş</v>
      </c>
      <c r="AT85" s="294" t="str">
        <f t="shared" si="20"/>
        <v>Boş</v>
      </c>
      <c r="AU85" s="294" t="str">
        <f t="shared" si="20"/>
        <v>Boş</v>
      </c>
      <c r="AV85" s="294" t="str">
        <f t="shared" si="20"/>
        <v>Boş</v>
      </c>
      <c r="AW85" s="294" t="str">
        <f t="shared" si="20"/>
        <v>Boş</v>
      </c>
      <c r="AX85" s="294">
        <f t="shared" si="16"/>
        <v>4</v>
      </c>
      <c r="AY85" s="293"/>
      <c r="AZ85" s="293"/>
      <c r="BA85" s="293"/>
    </row>
    <row r="86" spans="1:53" s="300" customFormat="1" ht="15.75" customHeight="1" thickBot="1" x14ac:dyDescent="0.3">
      <c r="A86" s="808"/>
      <c r="B86" s="166">
        <v>0.95833333333333504</v>
      </c>
      <c r="C86" s="301" t="s">
        <v>97</v>
      </c>
      <c r="D86" s="301" t="s">
        <v>97</v>
      </c>
      <c r="E86" s="301" t="s">
        <v>97</v>
      </c>
      <c r="F86" s="301" t="s">
        <v>97</v>
      </c>
      <c r="G86" s="301" t="s">
        <v>97</v>
      </c>
      <c r="H86" s="301" t="s">
        <v>97</v>
      </c>
      <c r="I86" s="301" t="s">
        <v>97</v>
      </c>
      <c r="J86" s="301" t="s">
        <v>97</v>
      </c>
      <c r="K86" s="301" t="s">
        <v>97</v>
      </c>
      <c r="L86" s="301" t="s">
        <v>97</v>
      </c>
      <c r="M86" s="301" t="s">
        <v>97</v>
      </c>
      <c r="N86" s="301" t="s">
        <v>97</v>
      </c>
      <c r="O86" s="301" t="s">
        <v>97</v>
      </c>
      <c r="P86" s="301" t="s">
        <v>97</v>
      </c>
      <c r="Q86" s="301" t="s">
        <v>97</v>
      </c>
      <c r="R86" s="301" t="s">
        <v>97</v>
      </c>
      <c r="S86" s="301" t="s">
        <v>97</v>
      </c>
      <c r="T86" s="301" t="s">
        <v>97</v>
      </c>
      <c r="U86" s="301" t="s">
        <v>97</v>
      </c>
      <c r="V86" s="301" t="s">
        <v>97</v>
      </c>
      <c r="W86" s="301" t="s">
        <v>97</v>
      </c>
      <c r="X86" s="301" t="s">
        <v>97</v>
      </c>
      <c r="Y86" s="301" t="s">
        <v>97</v>
      </c>
      <c r="Z86" s="294">
        <f>'PROGRAM-DERS'!W90</f>
        <v>4</v>
      </c>
      <c r="AA86" s="294">
        <f t="shared" si="15"/>
        <v>0</v>
      </c>
      <c r="AB86" s="294" t="str">
        <f t="shared" si="12"/>
        <v/>
      </c>
      <c r="AC86" s="294" t="str">
        <f t="shared" si="19"/>
        <v/>
      </c>
      <c r="AD86" s="294" t="str">
        <f t="shared" si="19"/>
        <v/>
      </c>
      <c r="AE86" s="294" t="str">
        <f t="shared" si="19"/>
        <v/>
      </c>
      <c r="AF86" s="294" t="str">
        <f t="shared" si="19"/>
        <v/>
      </c>
      <c r="AG86" s="294" t="str">
        <f t="shared" si="19"/>
        <v/>
      </c>
      <c r="AH86" s="294" t="str">
        <f t="shared" si="19"/>
        <v/>
      </c>
      <c r="AI86" s="294" t="str">
        <f t="shared" si="19"/>
        <v/>
      </c>
      <c r="AJ86" s="294" t="str">
        <f t="shared" si="19"/>
        <v/>
      </c>
      <c r="AK86" s="294" t="str">
        <f t="shared" si="19"/>
        <v/>
      </c>
      <c r="AL86" s="294" t="str">
        <f t="shared" si="19"/>
        <v/>
      </c>
      <c r="AM86" s="294" t="str">
        <f t="shared" si="14"/>
        <v>Boş</v>
      </c>
      <c r="AN86" s="294" t="str">
        <f t="shared" si="20"/>
        <v>Boş</v>
      </c>
      <c r="AO86" s="294" t="str">
        <f t="shared" si="20"/>
        <v>Boş</v>
      </c>
      <c r="AP86" s="294" t="str">
        <f t="shared" si="20"/>
        <v>Boş</v>
      </c>
      <c r="AQ86" s="294" t="str">
        <f t="shared" si="20"/>
        <v>Boş</v>
      </c>
      <c r="AR86" s="294" t="str">
        <f t="shared" si="20"/>
        <v>Boş</v>
      </c>
      <c r="AS86" s="294" t="str">
        <f t="shared" si="20"/>
        <v>Boş</v>
      </c>
      <c r="AT86" s="294" t="str">
        <f t="shared" si="20"/>
        <v>Boş</v>
      </c>
      <c r="AU86" s="294" t="str">
        <f t="shared" si="20"/>
        <v>Boş</v>
      </c>
      <c r="AV86" s="294" t="str">
        <f t="shared" si="20"/>
        <v>Boş</v>
      </c>
      <c r="AW86" s="294" t="str">
        <f t="shared" si="20"/>
        <v>Boş</v>
      </c>
      <c r="AX86" s="294">
        <f t="shared" si="16"/>
        <v>4</v>
      </c>
      <c r="AY86" s="293"/>
      <c r="AZ86" s="293"/>
      <c r="BA86" s="293"/>
    </row>
    <row r="87" spans="1:53" ht="15.75" customHeight="1" x14ac:dyDescent="0.25">
      <c r="A87" s="806" t="s">
        <v>46</v>
      </c>
      <c r="B87" s="101">
        <v>0.29166666666666669</v>
      </c>
      <c r="C87" s="301" t="s">
        <v>97</v>
      </c>
      <c r="D87" s="301" t="s">
        <v>97</v>
      </c>
      <c r="E87" s="301" t="s">
        <v>97</v>
      </c>
      <c r="F87" s="301" t="s">
        <v>97</v>
      </c>
      <c r="G87" s="301" t="s">
        <v>97</v>
      </c>
      <c r="H87" s="301" t="s">
        <v>97</v>
      </c>
      <c r="I87" s="301" t="s">
        <v>97</v>
      </c>
      <c r="J87" s="301" t="s">
        <v>97</v>
      </c>
      <c r="K87" s="301" t="s">
        <v>97</v>
      </c>
      <c r="L87" s="301" t="s">
        <v>97</v>
      </c>
      <c r="M87" s="301" t="s">
        <v>97</v>
      </c>
      <c r="N87" s="301" t="s">
        <v>97</v>
      </c>
      <c r="O87" s="301" t="s">
        <v>97</v>
      </c>
      <c r="P87" s="301" t="s">
        <v>97</v>
      </c>
      <c r="Q87" s="301" t="s">
        <v>97</v>
      </c>
      <c r="R87" s="301" t="s">
        <v>97</v>
      </c>
      <c r="S87" s="301" t="s">
        <v>97</v>
      </c>
      <c r="T87" s="301" t="s">
        <v>97</v>
      </c>
      <c r="U87" s="301" t="s">
        <v>97</v>
      </c>
      <c r="V87" s="301" t="s">
        <v>97</v>
      </c>
      <c r="W87" s="301" t="s">
        <v>97</v>
      </c>
      <c r="X87" s="301" t="s">
        <v>97</v>
      </c>
      <c r="Y87" s="301" t="s">
        <v>97</v>
      </c>
      <c r="Z87" s="294">
        <f>'PROGRAM-DERS'!W91</f>
        <v>4</v>
      </c>
      <c r="AA87" s="294">
        <f t="shared" si="15"/>
        <v>0</v>
      </c>
      <c r="AB87" s="294" t="str">
        <f t="shared" si="12"/>
        <v/>
      </c>
      <c r="AC87" s="294" t="str">
        <f t="shared" si="19"/>
        <v/>
      </c>
      <c r="AD87" s="294" t="str">
        <f t="shared" si="19"/>
        <v/>
      </c>
      <c r="AE87" s="294" t="str">
        <f t="shared" si="19"/>
        <v/>
      </c>
      <c r="AF87" s="294" t="str">
        <f t="shared" si="19"/>
        <v/>
      </c>
      <c r="AG87" s="294" t="str">
        <f t="shared" si="19"/>
        <v/>
      </c>
      <c r="AH87" s="294" t="str">
        <f t="shared" si="19"/>
        <v/>
      </c>
      <c r="AI87" s="294" t="str">
        <f t="shared" si="19"/>
        <v/>
      </c>
      <c r="AJ87" s="294" t="str">
        <f t="shared" si="19"/>
        <v/>
      </c>
      <c r="AK87" s="294" t="str">
        <f t="shared" si="19"/>
        <v/>
      </c>
      <c r="AL87" s="294" t="str">
        <f t="shared" si="19"/>
        <v/>
      </c>
      <c r="AM87" s="294" t="str">
        <f t="shared" si="14"/>
        <v>Boş</v>
      </c>
      <c r="AN87" s="294" t="str">
        <f t="shared" si="20"/>
        <v>Boş</v>
      </c>
      <c r="AO87" s="294" t="str">
        <f t="shared" si="20"/>
        <v>Boş</v>
      </c>
      <c r="AP87" s="294" t="str">
        <f t="shared" si="20"/>
        <v>Boş</v>
      </c>
      <c r="AQ87" s="294" t="str">
        <f t="shared" si="20"/>
        <v>Boş</v>
      </c>
      <c r="AR87" s="294" t="str">
        <f t="shared" si="20"/>
        <v>Boş</v>
      </c>
      <c r="AS87" s="294" t="str">
        <f t="shared" si="20"/>
        <v>Boş</v>
      </c>
      <c r="AT87" s="294" t="str">
        <f t="shared" si="20"/>
        <v>Boş</v>
      </c>
      <c r="AU87" s="294" t="str">
        <f t="shared" si="20"/>
        <v>Boş</v>
      </c>
      <c r="AV87" s="294" t="str">
        <f t="shared" si="20"/>
        <v>Boş</v>
      </c>
      <c r="AW87" s="294" t="str">
        <f t="shared" si="20"/>
        <v>Boş</v>
      </c>
      <c r="AX87" s="294">
        <f t="shared" si="16"/>
        <v>4</v>
      </c>
    </row>
    <row r="88" spans="1:53" ht="15.75" customHeight="1" x14ac:dyDescent="0.25">
      <c r="A88" s="807"/>
      <c r="B88" s="102">
        <v>0.33333333333333331</v>
      </c>
      <c r="C88" s="301" t="s">
        <v>97</v>
      </c>
      <c r="D88" s="301" t="s">
        <v>97</v>
      </c>
      <c r="E88" s="301" t="s">
        <v>97</v>
      </c>
      <c r="F88" s="301" t="s">
        <v>97</v>
      </c>
      <c r="G88" s="301" t="s">
        <v>97</v>
      </c>
      <c r="H88" s="301" t="s">
        <v>97</v>
      </c>
      <c r="I88" s="301" t="s">
        <v>97</v>
      </c>
      <c r="J88" s="301" t="s">
        <v>97</v>
      </c>
      <c r="K88" s="301" t="s">
        <v>97</v>
      </c>
      <c r="L88" s="301" t="s">
        <v>97</v>
      </c>
      <c r="M88" s="301" t="s">
        <v>97</v>
      </c>
      <c r="N88" s="301" t="s">
        <v>97</v>
      </c>
      <c r="O88" s="301" t="s">
        <v>97</v>
      </c>
      <c r="P88" s="301" t="s">
        <v>97</v>
      </c>
      <c r="Q88" s="301" t="s">
        <v>97</v>
      </c>
      <c r="R88" s="301" t="s">
        <v>97</v>
      </c>
      <c r="S88" s="301" t="s">
        <v>97</v>
      </c>
      <c r="T88" s="301" t="s">
        <v>97</v>
      </c>
      <c r="U88" s="301" t="s">
        <v>97</v>
      </c>
      <c r="V88" s="301" t="s">
        <v>97</v>
      </c>
      <c r="W88" s="301" t="s">
        <v>97</v>
      </c>
      <c r="X88" s="301" t="s">
        <v>97</v>
      </c>
      <c r="Y88" s="301" t="s">
        <v>97</v>
      </c>
      <c r="Z88" s="294">
        <f>'PROGRAM-DERS'!W92</f>
        <v>4</v>
      </c>
      <c r="AA88" s="294">
        <f t="shared" si="15"/>
        <v>0</v>
      </c>
      <c r="AB88" s="294" t="str">
        <f t="shared" si="12"/>
        <v/>
      </c>
      <c r="AC88" s="294" t="str">
        <f t="shared" si="19"/>
        <v/>
      </c>
      <c r="AD88" s="294" t="str">
        <f t="shared" si="19"/>
        <v/>
      </c>
      <c r="AE88" s="294" t="str">
        <f t="shared" si="19"/>
        <v/>
      </c>
      <c r="AF88" s="294" t="str">
        <f t="shared" si="19"/>
        <v/>
      </c>
      <c r="AG88" s="294" t="str">
        <f t="shared" si="19"/>
        <v/>
      </c>
      <c r="AH88" s="294" t="str">
        <f t="shared" si="19"/>
        <v/>
      </c>
      <c r="AI88" s="294" t="str">
        <f t="shared" si="19"/>
        <v/>
      </c>
      <c r="AJ88" s="294" t="str">
        <f t="shared" si="19"/>
        <v/>
      </c>
      <c r="AK88" s="294" t="str">
        <f t="shared" si="19"/>
        <v/>
      </c>
      <c r="AL88" s="294" t="str">
        <f t="shared" si="19"/>
        <v/>
      </c>
      <c r="AM88" s="294" t="str">
        <f t="shared" si="14"/>
        <v>Boş</v>
      </c>
      <c r="AN88" s="294" t="str">
        <f t="shared" si="20"/>
        <v>Boş</v>
      </c>
      <c r="AO88" s="294" t="str">
        <f t="shared" si="20"/>
        <v>Boş</v>
      </c>
      <c r="AP88" s="294" t="str">
        <f t="shared" si="20"/>
        <v>Boş</v>
      </c>
      <c r="AQ88" s="294" t="str">
        <f t="shared" si="20"/>
        <v>Boş</v>
      </c>
      <c r="AR88" s="294" t="str">
        <f t="shared" si="20"/>
        <v>Boş</v>
      </c>
      <c r="AS88" s="294" t="str">
        <f t="shared" si="20"/>
        <v>Boş</v>
      </c>
      <c r="AT88" s="294" t="str">
        <f t="shared" si="20"/>
        <v>Boş</v>
      </c>
      <c r="AU88" s="294" t="str">
        <f t="shared" si="20"/>
        <v>Boş</v>
      </c>
      <c r="AV88" s="294" t="str">
        <f t="shared" si="20"/>
        <v>Boş</v>
      </c>
      <c r="AW88" s="294" t="str">
        <f t="shared" si="20"/>
        <v>Boş</v>
      </c>
      <c r="AX88" s="294">
        <f t="shared" si="16"/>
        <v>4</v>
      </c>
    </row>
    <row r="89" spans="1:53" ht="15.75" customHeight="1" x14ac:dyDescent="0.25">
      <c r="A89" s="807"/>
      <c r="B89" s="102">
        <v>0.375</v>
      </c>
      <c r="C89" s="301" t="s">
        <v>97</v>
      </c>
      <c r="D89" s="301" t="s">
        <v>97</v>
      </c>
      <c r="E89" s="301" t="s">
        <v>97</v>
      </c>
      <c r="F89" s="301" t="s">
        <v>97</v>
      </c>
      <c r="G89" s="301" t="s">
        <v>97</v>
      </c>
      <c r="H89" s="301" t="s">
        <v>97</v>
      </c>
      <c r="I89" s="301" t="s">
        <v>97</v>
      </c>
      <c r="J89" s="301" t="s">
        <v>97</v>
      </c>
      <c r="K89" s="301" t="s">
        <v>97</v>
      </c>
      <c r="L89" s="301" t="s">
        <v>97</v>
      </c>
      <c r="M89" s="301" t="s">
        <v>97</v>
      </c>
      <c r="N89" s="301" t="s">
        <v>97</v>
      </c>
      <c r="O89" s="301" t="s">
        <v>97</v>
      </c>
      <c r="P89" s="301" t="s">
        <v>97</v>
      </c>
      <c r="Q89" s="301" t="s">
        <v>97</v>
      </c>
      <c r="R89" s="301" t="s">
        <v>97</v>
      </c>
      <c r="S89" s="301" t="s">
        <v>97</v>
      </c>
      <c r="T89" s="301" t="s">
        <v>97</v>
      </c>
      <c r="U89" s="301" t="s">
        <v>97</v>
      </c>
      <c r="V89" s="301" t="s">
        <v>97</v>
      </c>
      <c r="W89" s="301" t="s">
        <v>97</v>
      </c>
      <c r="X89" s="301" t="s">
        <v>97</v>
      </c>
      <c r="Y89" s="301" t="s">
        <v>97</v>
      </c>
      <c r="Z89" s="294">
        <f>'PROGRAM-DERS'!W93</f>
        <v>4</v>
      </c>
      <c r="AA89" s="294">
        <f t="shared" si="15"/>
        <v>0</v>
      </c>
      <c r="AB89" s="294" t="str">
        <f t="shared" si="12"/>
        <v/>
      </c>
      <c r="AC89" s="294" t="str">
        <f t="shared" si="19"/>
        <v/>
      </c>
      <c r="AD89" s="294" t="str">
        <f t="shared" si="19"/>
        <v/>
      </c>
      <c r="AE89" s="294" t="str">
        <f t="shared" si="19"/>
        <v/>
      </c>
      <c r="AF89" s="294" t="str">
        <f t="shared" si="19"/>
        <v/>
      </c>
      <c r="AG89" s="294" t="str">
        <f t="shared" si="19"/>
        <v/>
      </c>
      <c r="AH89" s="294" t="str">
        <f t="shared" si="19"/>
        <v/>
      </c>
      <c r="AI89" s="294" t="str">
        <f t="shared" si="19"/>
        <v/>
      </c>
      <c r="AJ89" s="294" t="str">
        <f t="shared" si="19"/>
        <v/>
      </c>
      <c r="AK89" s="294" t="str">
        <f t="shared" si="19"/>
        <v/>
      </c>
      <c r="AL89" s="294" t="str">
        <f t="shared" si="19"/>
        <v/>
      </c>
      <c r="AM89" s="294" t="str">
        <f t="shared" si="14"/>
        <v>Boş</v>
      </c>
      <c r="AN89" s="294" t="str">
        <f t="shared" si="20"/>
        <v>Boş</v>
      </c>
      <c r="AO89" s="294" t="str">
        <f t="shared" si="20"/>
        <v>Boş</v>
      </c>
      <c r="AP89" s="294" t="str">
        <f t="shared" si="20"/>
        <v>Boş</v>
      </c>
      <c r="AQ89" s="294" t="str">
        <f t="shared" si="20"/>
        <v>Boş</v>
      </c>
      <c r="AR89" s="294" t="str">
        <f t="shared" si="20"/>
        <v>Boş</v>
      </c>
      <c r="AS89" s="294" t="str">
        <f t="shared" si="20"/>
        <v>Boş</v>
      </c>
      <c r="AT89" s="294" t="str">
        <f t="shared" si="20"/>
        <v>Boş</v>
      </c>
      <c r="AU89" s="294" t="str">
        <f t="shared" si="20"/>
        <v>Boş</v>
      </c>
      <c r="AV89" s="294" t="str">
        <f t="shared" si="20"/>
        <v>Boş</v>
      </c>
      <c r="AW89" s="294" t="str">
        <f t="shared" si="20"/>
        <v>Boş</v>
      </c>
      <c r="AX89" s="294">
        <f t="shared" si="16"/>
        <v>4</v>
      </c>
    </row>
    <row r="90" spans="1:53" ht="15.75" customHeight="1" x14ac:dyDescent="0.25">
      <c r="A90" s="807"/>
      <c r="B90" s="102">
        <v>0.41666666666666702</v>
      </c>
      <c r="C90" s="301" t="s">
        <v>97</v>
      </c>
      <c r="D90" s="301" t="s">
        <v>97</v>
      </c>
      <c r="E90" s="301" t="s">
        <v>97</v>
      </c>
      <c r="F90" s="301" t="s">
        <v>97</v>
      </c>
      <c r="G90" s="301" t="s">
        <v>97</v>
      </c>
      <c r="H90" s="301" t="s">
        <v>97</v>
      </c>
      <c r="I90" s="301" t="s">
        <v>97</v>
      </c>
      <c r="J90" s="301" t="s">
        <v>97</v>
      </c>
      <c r="K90" s="301" t="s">
        <v>97</v>
      </c>
      <c r="L90" s="301" t="s">
        <v>97</v>
      </c>
      <c r="M90" s="301" t="s">
        <v>97</v>
      </c>
      <c r="N90" s="301" t="s">
        <v>97</v>
      </c>
      <c r="O90" s="301" t="s">
        <v>97</v>
      </c>
      <c r="P90" s="301" t="s">
        <v>97</v>
      </c>
      <c r="Q90" s="301" t="s">
        <v>97</v>
      </c>
      <c r="R90" s="301" t="s">
        <v>97</v>
      </c>
      <c r="S90" s="301" t="s">
        <v>97</v>
      </c>
      <c r="T90" s="301" t="s">
        <v>97</v>
      </c>
      <c r="U90" s="301" t="s">
        <v>97</v>
      </c>
      <c r="V90" s="301" t="s">
        <v>97</v>
      </c>
      <c r="W90" s="301" t="s">
        <v>97</v>
      </c>
      <c r="X90" s="301" t="s">
        <v>97</v>
      </c>
      <c r="Y90" s="301" t="s">
        <v>97</v>
      </c>
      <c r="Z90" s="294">
        <f>'PROGRAM-DERS'!W94</f>
        <v>4</v>
      </c>
      <c r="AA90" s="294">
        <f t="shared" si="15"/>
        <v>0</v>
      </c>
      <c r="AB90" s="294" t="str">
        <f t="shared" si="12"/>
        <v/>
      </c>
      <c r="AC90" s="294" t="str">
        <f t="shared" si="19"/>
        <v/>
      </c>
      <c r="AD90" s="294" t="str">
        <f t="shared" si="19"/>
        <v/>
      </c>
      <c r="AE90" s="294" t="str">
        <f t="shared" si="19"/>
        <v/>
      </c>
      <c r="AF90" s="294" t="str">
        <f t="shared" si="19"/>
        <v/>
      </c>
      <c r="AG90" s="294" t="str">
        <f t="shared" si="19"/>
        <v/>
      </c>
      <c r="AH90" s="294" t="str">
        <f t="shared" si="19"/>
        <v/>
      </c>
      <c r="AI90" s="294" t="str">
        <f t="shared" si="19"/>
        <v/>
      </c>
      <c r="AJ90" s="294" t="str">
        <f t="shared" si="19"/>
        <v/>
      </c>
      <c r="AK90" s="294" t="str">
        <f t="shared" si="19"/>
        <v/>
      </c>
      <c r="AL90" s="294" t="str">
        <f t="shared" si="19"/>
        <v/>
      </c>
      <c r="AM90" s="294" t="str">
        <f t="shared" si="14"/>
        <v>Boş</v>
      </c>
      <c r="AN90" s="294" t="str">
        <f t="shared" si="20"/>
        <v>Boş</v>
      </c>
      <c r="AO90" s="294" t="str">
        <f t="shared" si="20"/>
        <v>Boş</v>
      </c>
      <c r="AP90" s="294" t="str">
        <f t="shared" si="20"/>
        <v>Boş</v>
      </c>
      <c r="AQ90" s="294" t="str">
        <f t="shared" si="20"/>
        <v>Boş</v>
      </c>
      <c r="AR90" s="294" t="str">
        <f t="shared" si="20"/>
        <v>Boş</v>
      </c>
      <c r="AS90" s="294" t="str">
        <f t="shared" si="20"/>
        <v>Boş</v>
      </c>
      <c r="AT90" s="294" t="str">
        <f t="shared" si="20"/>
        <v>Boş</v>
      </c>
      <c r="AU90" s="294" t="str">
        <f t="shared" si="20"/>
        <v>Boş</v>
      </c>
      <c r="AV90" s="294" t="str">
        <f t="shared" si="20"/>
        <v>Boş</v>
      </c>
      <c r="AW90" s="294" t="str">
        <f t="shared" si="20"/>
        <v>Boş</v>
      </c>
      <c r="AX90" s="294">
        <f t="shared" si="16"/>
        <v>4</v>
      </c>
    </row>
    <row r="91" spans="1:53" ht="15.75" customHeight="1" x14ac:dyDescent="0.25">
      <c r="A91" s="807"/>
      <c r="B91" s="102">
        <v>0.45833333333333298</v>
      </c>
      <c r="C91" s="301" t="s">
        <v>97</v>
      </c>
      <c r="D91" s="301" t="s">
        <v>97</v>
      </c>
      <c r="E91" s="301" t="s">
        <v>97</v>
      </c>
      <c r="F91" s="301" t="s">
        <v>97</v>
      </c>
      <c r="G91" s="301" t="s">
        <v>97</v>
      </c>
      <c r="H91" s="301" t="s">
        <v>97</v>
      </c>
      <c r="I91" s="301" t="s">
        <v>97</v>
      </c>
      <c r="J91" s="301" t="s">
        <v>97</v>
      </c>
      <c r="K91" s="301" t="s">
        <v>97</v>
      </c>
      <c r="L91" s="301" t="s">
        <v>97</v>
      </c>
      <c r="M91" s="301" t="s">
        <v>97</v>
      </c>
      <c r="N91" s="301" t="s">
        <v>97</v>
      </c>
      <c r="O91" s="301" t="s">
        <v>97</v>
      </c>
      <c r="P91" s="301" t="s">
        <v>97</v>
      </c>
      <c r="Q91" s="301" t="s">
        <v>97</v>
      </c>
      <c r="R91" s="301" t="s">
        <v>97</v>
      </c>
      <c r="S91" s="301" t="s">
        <v>97</v>
      </c>
      <c r="T91" s="301" t="s">
        <v>97</v>
      </c>
      <c r="U91" s="301" t="s">
        <v>97</v>
      </c>
      <c r="V91" s="301" t="s">
        <v>97</v>
      </c>
      <c r="W91" s="301" t="s">
        <v>97</v>
      </c>
      <c r="X91" s="301" t="s">
        <v>97</v>
      </c>
      <c r="Y91" s="301" t="s">
        <v>97</v>
      </c>
      <c r="Z91" s="294">
        <f>'PROGRAM-DERS'!W95</f>
        <v>4</v>
      </c>
      <c r="AA91" s="294">
        <f t="shared" si="15"/>
        <v>0</v>
      </c>
      <c r="AB91" s="294" t="str">
        <f t="shared" si="12"/>
        <v/>
      </c>
      <c r="AC91" s="294" t="str">
        <f t="shared" si="19"/>
        <v/>
      </c>
      <c r="AD91" s="294" t="str">
        <f t="shared" si="19"/>
        <v/>
      </c>
      <c r="AE91" s="294" t="str">
        <f t="shared" si="19"/>
        <v/>
      </c>
      <c r="AF91" s="294" t="str">
        <f t="shared" si="19"/>
        <v/>
      </c>
      <c r="AG91" s="294" t="str">
        <f t="shared" si="19"/>
        <v/>
      </c>
      <c r="AH91" s="294" t="str">
        <f t="shared" si="19"/>
        <v/>
      </c>
      <c r="AI91" s="294" t="str">
        <f t="shared" si="19"/>
        <v/>
      </c>
      <c r="AJ91" s="294" t="str">
        <f t="shared" si="19"/>
        <v/>
      </c>
      <c r="AK91" s="294" t="str">
        <f t="shared" si="19"/>
        <v/>
      </c>
      <c r="AL91" s="294" t="str">
        <f t="shared" si="19"/>
        <v/>
      </c>
      <c r="AM91" s="294" t="str">
        <f t="shared" si="14"/>
        <v>Boş</v>
      </c>
      <c r="AN91" s="294" t="str">
        <f t="shared" si="20"/>
        <v>Boş</v>
      </c>
      <c r="AO91" s="294" t="str">
        <f t="shared" si="20"/>
        <v>Boş</v>
      </c>
      <c r="AP91" s="294" t="str">
        <f t="shared" si="20"/>
        <v>Boş</v>
      </c>
      <c r="AQ91" s="294" t="str">
        <f t="shared" si="20"/>
        <v>Boş</v>
      </c>
      <c r="AR91" s="294" t="str">
        <f t="shared" si="20"/>
        <v>Boş</v>
      </c>
      <c r="AS91" s="294" t="str">
        <f t="shared" si="20"/>
        <v>Boş</v>
      </c>
      <c r="AT91" s="294" t="str">
        <f t="shared" si="20"/>
        <v>Boş</v>
      </c>
      <c r="AU91" s="294" t="str">
        <f t="shared" si="20"/>
        <v>Boş</v>
      </c>
      <c r="AV91" s="294" t="str">
        <f t="shared" si="20"/>
        <v>Boş</v>
      </c>
      <c r="AW91" s="294" t="str">
        <f t="shared" si="20"/>
        <v>Boş</v>
      </c>
      <c r="AX91" s="294">
        <f t="shared" si="16"/>
        <v>4</v>
      </c>
    </row>
    <row r="92" spans="1:53" ht="15.75" customHeight="1" x14ac:dyDescent="0.25">
      <c r="A92" s="807"/>
      <c r="B92" s="102">
        <v>0.5</v>
      </c>
      <c r="C92" s="301" t="s">
        <v>97</v>
      </c>
      <c r="D92" s="301" t="s">
        <v>97</v>
      </c>
      <c r="E92" s="301" t="s">
        <v>97</v>
      </c>
      <c r="F92" s="301" t="s">
        <v>97</v>
      </c>
      <c r="G92" s="301" t="s">
        <v>97</v>
      </c>
      <c r="H92" s="301" t="s">
        <v>97</v>
      </c>
      <c r="I92" s="301" t="s">
        <v>97</v>
      </c>
      <c r="J92" s="301" t="s">
        <v>97</v>
      </c>
      <c r="K92" s="301" t="s">
        <v>97</v>
      </c>
      <c r="L92" s="301" t="s">
        <v>97</v>
      </c>
      <c r="M92" s="301" t="s">
        <v>97</v>
      </c>
      <c r="N92" s="301" t="s">
        <v>97</v>
      </c>
      <c r="O92" s="301" t="s">
        <v>97</v>
      </c>
      <c r="P92" s="301" t="s">
        <v>97</v>
      </c>
      <c r="Q92" s="301" t="s">
        <v>97</v>
      </c>
      <c r="R92" s="301" t="s">
        <v>97</v>
      </c>
      <c r="S92" s="301" t="s">
        <v>97</v>
      </c>
      <c r="T92" s="301" t="s">
        <v>97</v>
      </c>
      <c r="U92" s="301" t="s">
        <v>97</v>
      </c>
      <c r="V92" s="301" t="s">
        <v>97</v>
      </c>
      <c r="W92" s="301" t="s">
        <v>97</v>
      </c>
      <c r="X92" s="301" t="s">
        <v>97</v>
      </c>
      <c r="Y92" s="301" t="s">
        <v>97</v>
      </c>
      <c r="Z92" s="294">
        <f>'PROGRAM-DERS'!W96</f>
        <v>5</v>
      </c>
      <c r="AA92" s="294">
        <f t="shared" si="15"/>
        <v>0</v>
      </c>
      <c r="AB92" s="294" t="str">
        <f t="shared" si="12"/>
        <v/>
      </c>
      <c r="AC92" s="294" t="str">
        <f t="shared" si="19"/>
        <v/>
      </c>
      <c r="AD92" s="294" t="str">
        <f t="shared" si="19"/>
        <v/>
      </c>
      <c r="AE92" s="294" t="str">
        <f t="shared" si="19"/>
        <v/>
      </c>
      <c r="AF92" s="294" t="str">
        <f t="shared" si="19"/>
        <v/>
      </c>
      <c r="AG92" s="294" t="str">
        <f t="shared" si="19"/>
        <v/>
      </c>
      <c r="AH92" s="294" t="str">
        <f t="shared" si="19"/>
        <v/>
      </c>
      <c r="AI92" s="294" t="str">
        <f t="shared" si="19"/>
        <v/>
      </c>
      <c r="AJ92" s="294" t="str">
        <f t="shared" si="19"/>
        <v/>
      </c>
      <c r="AK92" s="294" t="str">
        <f t="shared" si="19"/>
        <v/>
      </c>
      <c r="AL92" s="294" t="str">
        <f t="shared" si="19"/>
        <v/>
      </c>
      <c r="AM92" s="294" t="str">
        <f t="shared" si="14"/>
        <v>Boş</v>
      </c>
      <c r="AN92" s="294" t="str">
        <f t="shared" si="20"/>
        <v>Boş</v>
      </c>
      <c r="AO92" s="294" t="str">
        <f t="shared" si="20"/>
        <v>Boş</v>
      </c>
      <c r="AP92" s="294" t="str">
        <f t="shared" si="20"/>
        <v>Boş</v>
      </c>
      <c r="AQ92" s="294" t="str">
        <f t="shared" si="20"/>
        <v>Boş</v>
      </c>
      <c r="AR92" s="294" t="str">
        <f t="shared" si="20"/>
        <v>Boş</v>
      </c>
      <c r="AS92" s="294" t="str">
        <f t="shared" si="20"/>
        <v>Boş</v>
      </c>
      <c r="AT92" s="294" t="str">
        <f t="shared" si="20"/>
        <v>Boş</v>
      </c>
      <c r="AU92" s="294" t="str">
        <f t="shared" si="20"/>
        <v>Boş</v>
      </c>
      <c r="AV92" s="294" t="str">
        <f t="shared" si="20"/>
        <v>Boş</v>
      </c>
      <c r="AW92" s="294" t="str">
        <f t="shared" si="20"/>
        <v>Boş</v>
      </c>
      <c r="AX92" s="294">
        <f t="shared" si="16"/>
        <v>5</v>
      </c>
    </row>
    <row r="93" spans="1:53" ht="15.75" customHeight="1" x14ac:dyDescent="0.25">
      <c r="A93" s="807"/>
      <c r="B93" s="102">
        <v>0.54166666666666596</v>
      </c>
      <c r="C93" s="301" t="s">
        <v>97</v>
      </c>
      <c r="D93" s="301" t="s">
        <v>97</v>
      </c>
      <c r="E93" s="301" t="s">
        <v>97</v>
      </c>
      <c r="F93" s="301" t="s">
        <v>97</v>
      </c>
      <c r="G93" s="301" t="s">
        <v>97</v>
      </c>
      <c r="H93" s="301" t="s">
        <v>97</v>
      </c>
      <c r="I93" s="301" t="s">
        <v>97</v>
      </c>
      <c r="J93" s="301" t="s">
        <v>97</v>
      </c>
      <c r="K93" s="301" t="s">
        <v>97</v>
      </c>
      <c r="L93" s="301" t="s">
        <v>97</v>
      </c>
      <c r="M93" s="301" t="s">
        <v>97</v>
      </c>
      <c r="N93" s="301" t="s">
        <v>97</v>
      </c>
      <c r="O93" s="301" t="s">
        <v>97</v>
      </c>
      <c r="P93" s="301" t="s">
        <v>97</v>
      </c>
      <c r="Q93" s="301" t="s">
        <v>97</v>
      </c>
      <c r="R93" s="301" t="s">
        <v>97</v>
      </c>
      <c r="S93" s="301" t="s">
        <v>97</v>
      </c>
      <c r="T93" s="301" t="s">
        <v>97</v>
      </c>
      <c r="U93" s="301" t="s">
        <v>97</v>
      </c>
      <c r="V93" s="301" t="s">
        <v>97</v>
      </c>
      <c r="W93" s="301" t="s">
        <v>97</v>
      </c>
      <c r="X93" s="301" t="s">
        <v>97</v>
      </c>
      <c r="Y93" s="301" t="s">
        <v>97</v>
      </c>
      <c r="Z93" s="294">
        <f>'PROGRAM-DERS'!W97</f>
        <v>5</v>
      </c>
      <c r="AA93" s="294">
        <f t="shared" si="15"/>
        <v>0</v>
      </c>
      <c r="AB93" s="294" t="str">
        <f t="shared" si="12"/>
        <v/>
      </c>
      <c r="AC93" s="294" t="str">
        <f t="shared" si="19"/>
        <v/>
      </c>
      <c r="AD93" s="294" t="str">
        <f t="shared" si="19"/>
        <v/>
      </c>
      <c r="AE93" s="294" t="str">
        <f t="shared" si="19"/>
        <v/>
      </c>
      <c r="AF93" s="294" t="str">
        <f t="shared" si="19"/>
        <v/>
      </c>
      <c r="AG93" s="294" t="str">
        <f t="shared" si="19"/>
        <v/>
      </c>
      <c r="AH93" s="294" t="str">
        <f t="shared" si="19"/>
        <v/>
      </c>
      <c r="AI93" s="294" t="str">
        <f t="shared" si="19"/>
        <v/>
      </c>
      <c r="AJ93" s="294" t="str">
        <f t="shared" si="19"/>
        <v/>
      </c>
      <c r="AK93" s="294" t="str">
        <f t="shared" si="19"/>
        <v/>
      </c>
      <c r="AL93" s="294" t="str">
        <f t="shared" si="19"/>
        <v/>
      </c>
      <c r="AM93" s="294" t="str">
        <f t="shared" si="14"/>
        <v>Boş</v>
      </c>
      <c r="AN93" s="294" t="str">
        <f t="shared" si="20"/>
        <v>Boş</v>
      </c>
      <c r="AO93" s="294" t="str">
        <f t="shared" si="20"/>
        <v>Boş</v>
      </c>
      <c r="AP93" s="294" t="str">
        <f t="shared" si="20"/>
        <v>Boş</v>
      </c>
      <c r="AQ93" s="294" t="str">
        <f t="shared" si="20"/>
        <v>Boş</v>
      </c>
      <c r="AR93" s="294" t="str">
        <f t="shared" si="20"/>
        <v>Boş</v>
      </c>
      <c r="AS93" s="294" t="str">
        <f t="shared" si="20"/>
        <v>Boş</v>
      </c>
      <c r="AT93" s="294" t="str">
        <f t="shared" si="20"/>
        <v>Boş</v>
      </c>
      <c r="AU93" s="294" t="str">
        <f t="shared" si="20"/>
        <v>Boş</v>
      </c>
      <c r="AV93" s="294" t="str">
        <f t="shared" si="20"/>
        <v>Boş</v>
      </c>
      <c r="AW93" s="294" t="str">
        <f t="shared" si="20"/>
        <v>Boş</v>
      </c>
      <c r="AX93" s="294">
        <f t="shared" si="16"/>
        <v>5</v>
      </c>
    </row>
    <row r="94" spans="1:53" ht="15.75" customHeight="1" x14ac:dyDescent="0.25">
      <c r="A94" s="807"/>
      <c r="B94" s="102">
        <v>0.58333333333333304</v>
      </c>
      <c r="C94" s="301" t="s">
        <v>97</v>
      </c>
      <c r="D94" s="301" t="s">
        <v>97</v>
      </c>
      <c r="E94" s="301" t="s">
        <v>97</v>
      </c>
      <c r="F94" s="301" t="s">
        <v>97</v>
      </c>
      <c r="G94" s="301" t="s">
        <v>97</v>
      </c>
      <c r="H94" s="301" t="s">
        <v>97</v>
      </c>
      <c r="I94" s="301" t="s">
        <v>97</v>
      </c>
      <c r="J94" s="301" t="s">
        <v>97</v>
      </c>
      <c r="K94" s="301" t="s">
        <v>97</v>
      </c>
      <c r="L94" s="301" t="s">
        <v>97</v>
      </c>
      <c r="M94" s="301" t="s">
        <v>97</v>
      </c>
      <c r="N94" s="301" t="s">
        <v>97</v>
      </c>
      <c r="O94" s="301" t="s">
        <v>97</v>
      </c>
      <c r="P94" s="301" t="s">
        <v>97</v>
      </c>
      <c r="Q94" s="301" t="s">
        <v>97</v>
      </c>
      <c r="R94" s="301" t="s">
        <v>97</v>
      </c>
      <c r="S94" s="301" t="s">
        <v>97</v>
      </c>
      <c r="T94" s="301" t="s">
        <v>97</v>
      </c>
      <c r="U94" s="301" t="s">
        <v>97</v>
      </c>
      <c r="V94" s="301" t="s">
        <v>97</v>
      </c>
      <c r="W94" s="301" t="s">
        <v>97</v>
      </c>
      <c r="X94" s="301" t="s">
        <v>97</v>
      </c>
      <c r="Y94" s="301" t="s">
        <v>97</v>
      </c>
      <c r="Z94" s="294">
        <f>'PROGRAM-DERS'!W98</f>
        <v>4</v>
      </c>
      <c r="AA94" s="294">
        <f t="shared" si="15"/>
        <v>0</v>
      </c>
      <c r="AB94" s="294" t="str">
        <f t="shared" si="12"/>
        <v/>
      </c>
      <c r="AC94" s="294" t="str">
        <f t="shared" si="19"/>
        <v/>
      </c>
      <c r="AD94" s="294" t="str">
        <f t="shared" si="19"/>
        <v/>
      </c>
      <c r="AE94" s="294" t="str">
        <f t="shared" si="19"/>
        <v/>
      </c>
      <c r="AF94" s="294" t="str">
        <f t="shared" si="19"/>
        <v/>
      </c>
      <c r="AG94" s="294" t="str">
        <f t="shared" si="19"/>
        <v/>
      </c>
      <c r="AH94" s="294" t="str">
        <f t="shared" si="19"/>
        <v/>
      </c>
      <c r="AI94" s="294" t="str">
        <f t="shared" si="19"/>
        <v/>
      </c>
      <c r="AJ94" s="294" t="str">
        <f t="shared" si="19"/>
        <v/>
      </c>
      <c r="AK94" s="294" t="str">
        <f t="shared" si="19"/>
        <v/>
      </c>
      <c r="AL94" s="294" t="str">
        <f t="shared" si="19"/>
        <v/>
      </c>
      <c r="AM94" s="294" t="str">
        <f t="shared" si="14"/>
        <v>Boş</v>
      </c>
      <c r="AN94" s="294" t="str">
        <f t="shared" si="20"/>
        <v>Boş</v>
      </c>
      <c r="AO94" s="294" t="str">
        <f t="shared" si="20"/>
        <v>Boş</v>
      </c>
      <c r="AP94" s="294" t="str">
        <f t="shared" si="20"/>
        <v>Boş</v>
      </c>
      <c r="AQ94" s="294" t="str">
        <f t="shared" si="20"/>
        <v>Boş</v>
      </c>
      <c r="AR94" s="294" t="str">
        <f t="shared" si="20"/>
        <v>Boş</v>
      </c>
      <c r="AS94" s="294" t="str">
        <f t="shared" si="20"/>
        <v>Boş</v>
      </c>
      <c r="AT94" s="294" t="str">
        <f t="shared" si="20"/>
        <v>Boş</v>
      </c>
      <c r="AU94" s="294" t="str">
        <f t="shared" si="20"/>
        <v>Boş</v>
      </c>
      <c r="AV94" s="294" t="str">
        <f t="shared" si="20"/>
        <v>Boş</v>
      </c>
      <c r="AW94" s="294" t="str">
        <f t="shared" si="20"/>
        <v>Boş</v>
      </c>
      <c r="AX94" s="294">
        <f t="shared" si="16"/>
        <v>4</v>
      </c>
    </row>
    <row r="95" spans="1:53" ht="15.75" customHeight="1" x14ac:dyDescent="0.25">
      <c r="A95" s="807"/>
      <c r="B95" s="102">
        <v>0.625</v>
      </c>
      <c r="C95" s="301" t="s">
        <v>97</v>
      </c>
      <c r="D95" s="301" t="s">
        <v>97</v>
      </c>
      <c r="E95" s="301" t="s">
        <v>97</v>
      </c>
      <c r="F95" s="301" t="s">
        <v>97</v>
      </c>
      <c r="G95" s="301" t="s">
        <v>97</v>
      </c>
      <c r="H95" s="301" t="s">
        <v>97</v>
      </c>
      <c r="I95" s="301" t="s">
        <v>97</v>
      </c>
      <c r="J95" s="301" t="s">
        <v>97</v>
      </c>
      <c r="K95" s="301" t="s">
        <v>97</v>
      </c>
      <c r="L95" s="301" t="s">
        <v>97</v>
      </c>
      <c r="M95" s="301" t="s">
        <v>97</v>
      </c>
      <c r="N95" s="301" t="s">
        <v>97</v>
      </c>
      <c r="O95" s="301" t="s">
        <v>97</v>
      </c>
      <c r="P95" s="301" t="s">
        <v>97</v>
      </c>
      <c r="Q95" s="301" t="s">
        <v>97</v>
      </c>
      <c r="R95" s="301" t="s">
        <v>97</v>
      </c>
      <c r="S95" s="301" t="s">
        <v>97</v>
      </c>
      <c r="T95" s="301" t="s">
        <v>97</v>
      </c>
      <c r="U95" s="301" t="s">
        <v>97</v>
      </c>
      <c r="V95" s="301" t="s">
        <v>97</v>
      </c>
      <c r="W95" s="301" t="s">
        <v>97</v>
      </c>
      <c r="X95" s="301" t="s">
        <v>97</v>
      </c>
      <c r="Y95" s="301" t="s">
        <v>97</v>
      </c>
      <c r="Z95" s="294">
        <f>'PROGRAM-DERS'!W99</f>
        <v>4</v>
      </c>
      <c r="AA95" s="294">
        <f t="shared" si="15"/>
        <v>0</v>
      </c>
      <c r="AB95" s="294" t="str">
        <f t="shared" si="12"/>
        <v/>
      </c>
      <c r="AC95" s="294" t="str">
        <f t="shared" si="19"/>
        <v/>
      </c>
      <c r="AD95" s="294" t="str">
        <f t="shared" si="19"/>
        <v/>
      </c>
      <c r="AE95" s="294" t="str">
        <f t="shared" si="19"/>
        <v/>
      </c>
      <c r="AF95" s="294" t="str">
        <f t="shared" si="19"/>
        <v/>
      </c>
      <c r="AG95" s="294" t="str">
        <f t="shared" si="19"/>
        <v/>
      </c>
      <c r="AH95" s="294" t="str">
        <f t="shared" si="19"/>
        <v/>
      </c>
      <c r="AI95" s="294" t="str">
        <f t="shared" si="19"/>
        <v/>
      </c>
      <c r="AJ95" s="294" t="str">
        <f t="shared" si="19"/>
        <v/>
      </c>
      <c r="AK95" s="294" t="str">
        <f t="shared" si="19"/>
        <v/>
      </c>
      <c r="AL95" s="294" t="str">
        <f t="shared" si="19"/>
        <v/>
      </c>
      <c r="AM95" s="294" t="str">
        <f t="shared" si="14"/>
        <v>Boş</v>
      </c>
      <c r="AN95" s="294" t="str">
        <f t="shared" si="20"/>
        <v>Boş</v>
      </c>
      <c r="AO95" s="294" t="str">
        <f t="shared" si="20"/>
        <v>Boş</v>
      </c>
      <c r="AP95" s="294" t="str">
        <f t="shared" si="20"/>
        <v>Boş</v>
      </c>
      <c r="AQ95" s="294" t="str">
        <f t="shared" si="20"/>
        <v>Boş</v>
      </c>
      <c r="AR95" s="294" t="str">
        <f t="shared" si="20"/>
        <v>Boş</v>
      </c>
      <c r="AS95" s="294" t="str">
        <f t="shared" si="20"/>
        <v>Boş</v>
      </c>
      <c r="AT95" s="294" t="str">
        <f t="shared" si="20"/>
        <v>Boş</v>
      </c>
      <c r="AU95" s="294" t="str">
        <f t="shared" si="20"/>
        <v>Boş</v>
      </c>
      <c r="AV95" s="294" t="str">
        <f t="shared" si="20"/>
        <v>Boş</v>
      </c>
      <c r="AW95" s="294" t="str">
        <f t="shared" si="20"/>
        <v>Boş</v>
      </c>
      <c r="AX95" s="294">
        <f t="shared" si="16"/>
        <v>4</v>
      </c>
    </row>
    <row r="96" spans="1:53" ht="15.75" customHeight="1" x14ac:dyDescent="0.25">
      <c r="A96" s="807"/>
      <c r="B96" s="102">
        <v>0.66666666666666596</v>
      </c>
      <c r="C96" s="301" t="s">
        <v>97</v>
      </c>
      <c r="D96" s="301" t="s">
        <v>97</v>
      </c>
      <c r="E96" s="301" t="s">
        <v>97</v>
      </c>
      <c r="F96" s="301" t="s">
        <v>97</v>
      </c>
      <c r="G96" s="301" t="s">
        <v>97</v>
      </c>
      <c r="H96" s="301" t="s">
        <v>97</v>
      </c>
      <c r="I96" s="301" t="s">
        <v>97</v>
      </c>
      <c r="J96" s="301" t="s">
        <v>97</v>
      </c>
      <c r="K96" s="301" t="s">
        <v>97</v>
      </c>
      <c r="L96" s="301" t="s">
        <v>97</v>
      </c>
      <c r="M96" s="301" t="s">
        <v>97</v>
      </c>
      <c r="N96" s="301" t="s">
        <v>97</v>
      </c>
      <c r="O96" s="301" t="s">
        <v>97</v>
      </c>
      <c r="P96" s="301" t="s">
        <v>97</v>
      </c>
      <c r="Q96" s="301" t="s">
        <v>97</v>
      </c>
      <c r="R96" s="301" t="s">
        <v>97</v>
      </c>
      <c r="S96" s="301" t="s">
        <v>97</v>
      </c>
      <c r="T96" s="301" t="s">
        <v>97</v>
      </c>
      <c r="U96" s="301" t="s">
        <v>97</v>
      </c>
      <c r="V96" s="301" t="s">
        <v>97</v>
      </c>
      <c r="W96" s="301" t="s">
        <v>97</v>
      </c>
      <c r="X96" s="301" t="s">
        <v>97</v>
      </c>
      <c r="Y96" s="301" t="s">
        <v>97</v>
      </c>
      <c r="Z96" s="294">
        <f>'PROGRAM-DERS'!W100</f>
        <v>4</v>
      </c>
      <c r="AA96" s="294">
        <f t="shared" si="15"/>
        <v>0</v>
      </c>
      <c r="AB96" s="294" t="str">
        <f t="shared" si="12"/>
        <v/>
      </c>
      <c r="AC96" s="294" t="str">
        <f t="shared" si="19"/>
        <v/>
      </c>
      <c r="AD96" s="294" t="str">
        <f t="shared" si="19"/>
        <v/>
      </c>
      <c r="AE96" s="294" t="str">
        <f t="shared" si="19"/>
        <v/>
      </c>
      <c r="AF96" s="294" t="str">
        <f t="shared" si="19"/>
        <v/>
      </c>
      <c r="AG96" s="294" t="str">
        <f t="shared" si="19"/>
        <v/>
      </c>
      <c r="AH96" s="294" t="str">
        <f t="shared" si="19"/>
        <v/>
      </c>
      <c r="AI96" s="294" t="str">
        <f t="shared" si="19"/>
        <v/>
      </c>
      <c r="AJ96" s="294" t="str">
        <f t="shared" si="19"/>
        <v/>
      </c>
      <c r="AK96" s="294" t="str">
        <f t="shared" si="19"/>
        <v/>
      </c>
      <c r="AL96" s="294" t="str">
        <f t="shared" si="19"/>
        <v/>
      </c>
      <c r="AM96" s="294" t="str">
        <f t="shared" si="14"/>
        <v>Boş</v>
      </c>
      <c r="AN96" s="294" t="str">
        <f t="shared" si="20"/>
        <v>Boş</v>
      </c>
      <c r="AO96" s="294" t="str">
        <f t="shared" si="20"/>
        <v>Boş</v>
      </c>
      <c r="AP96" s="294" t="str">
        <f t="shared" si="20"/>
        <v>Boş</v>
      </c>
      <c r="AQ96" s="294" t="str">
        <f t="shared" si="20"/>
        <v>Boş</v>
      </c>
      <c r="AR96" s="294" t="str">
        <f t="shared" si="20"/>
        <v>Boş</v>
      </c>
      <c r="AS96" s="294" t="str">
        <f t="shared" si="20"/>
        <v>Boş</v>
      </c>
      <c r="AT96" s="294" t="str">
        <f t="shared" si="20"/>
        <v>Boş</v>
      </c>
      <c r="AU96" s="294" t="str">
        <f t="shared" si="20"/>
        <v>Boş</v>
      </c>
      <c r="AV96" s="294" t="str">
        <f t="shared" si="20"/>
        <v>Boş</v>
      </c>
      <c r="AW96" s="294" t="str">
        <f t="shared" si="20"/>
        <v>Boş</v>
      </c>
      <c r="AX96" s="294">
        <f t="shared" si="16"/>
        <v>4</v>
      </c>
    </row>
    <row r="97" spans="1:50" ht="15.75" customHeight="1" x14ac:dyDescent="0.25">
      <c r="A97" s="807"/>
      <c r="B97" s="102">
        <v>0.70833333333333304</v>
      </c>
      <c r="C97" s="301" t="s">
        <v>97</v>
      </c>
      <c r="D97" s="301" t="s">
        <v>97</v>
      </c>
      <c r="E97" s="301" t="s">
        <v>97</v>
      </c>
      <c r="F97" s="301" t="s">
        <v>97</v>
      </c>
      <c r="G97" s="301" t="s">
        <v>97</v>
      </c>
      <c r="H97" s="301" t="s">
        <v>97</v>
      </c>
      <c r="I97" s="301" t="s">
        <v>97</v>
      </c>
      <c r="J97" s="301" t="s">
        <v>97</v>
      </c>
      <c r="K97" s="301" t="s">
        <v>97</v>
      </c>
      <c r="L97" s="301" t="s">
        <v>97</v>
      </c>
      <c r="M97" s="301" t="s">
        <v>97</v>
      </c>
      <c r="N97" s="301" t="s">
        <v>97</v>
      </c>
      <c r="O97" s="301" t="s">
        <v>97</v>
      </c>
      <c r="P97" s="301" t="s">
        <v>97</v>
      </c>
      <c r="Q97" s="301" t="s">
        <v>97</v>
      </c>
      <c r="R97" s="301" t="s">
        <v>97</v>
      </c>
      <c r="S97" s="301" t="s">
        <v>97</v>
      </c>
      <c r="T97" s="301" t="s">
        <v>97</v>
      </c>
      <c r="U97" s="301" t="s">
        <v>97</v>
      </c>
      <c r="V97" s="301" t="s">
        <v>97</v>
      </c>
      <c r="W97" s="301" t="s">
        <v>97</v>
      </c>
      <c r="X97" s="301" t="s">
        <v>97</v>
      </c>
      <c r="Y97" s="301" t="s">
        <v>97</v>
      </c>
      <c r="Z97" s="294">
        <f>'PROGRAM-DERS'!W101</f>
        <v>4</v>
      </c>
      <c r="AA97" s="294">
        <f t="shared" si="15"/>
        <v>0</v>
      </c>
      <c r="AB97" s="294" t="str">
        <f t="shared" si="12"/>
        <v/>
      </c>
      <c r="AC97" s="294" t="str">
        <f t="shared" si="19"/>
        <v/>
      </c>
      <c r="AD97" s="294" t="str">
        <f t="shared" si="19"/>
        <v/>
      </c>
      <c r="AE97" s="294" t="str">
        <f t="shared" si="19"/>
        <v/>
      </c>
      <c r="AF97" s="294" t="str">
        <f t="shared" si="19"/>
        <v/>
      </c>
      <c r="AG97" s="294" t="str">
        <f t="shared" si="19"/>
        <v/>
      </c>
      <c r="AH97" s="294" t="str">
        <f t="shared" si="19"/>
        <v/>
      </c>
      <c r="AI97" s="294" t="str">
        <f t="shared" si="19"/>
        <v/>
      </c>
      <c r="AJ97" s="294" t="str">
        <f t="shared" si="19"/>
        <v/>
      </c>
      <c r="AK97" s="294" t="str">
        <f t="shared" si="19"/>
        <v/>
      </c>
      <c r="AL97" s="294" t="str">
        <f t="shared" si="19"/>
        <v/>
      </c>
      <c r="AM97" s="294" t="str">
        <f t="shared" si="14"/>
        <v>Boş</v>
      </c>
      <c r="AN97" s="294" t="str">
        <f t="shared" si="20"/>
        <v>Boş</v>
      </c>
      <c r="AO97" s="294" t="str">
        <f t="shared" si="20"/>
        <v>Boş</v>
      </c>
      <c r="AP97" s="294" t="str">
        <f t="shared" si="20"/>
        <v>Boş</v>
      </c>
      <c r="AQ97" s="294" t="str">
        <f t="shared" si="20"/>
        <v>Boş</v>
      </c>
      <c r="AR97" s="294" t="str">
        <f t="shared" si="20"/>
        <v>Boş</v>
      </c>
      <c r="AS97" s="294" t="str">
        <f t="shared" si="20"/>
        <v>Boş</v>
      </c>
      <c r="AT97" s="294" t="str">
        <f t="shared" si="20"/>
        <v>Boş</v>
      </c>
      <c r="AU97" s="294" t="str">
        <f t="shared" si="20"/>
        <v>Boş</v>
      </c>
      <c r="AV97" s="294" t="str">
        <f t="shared" si="20"/>
        <v>Boş</v>
      </c>
      <c r="AW97" s="294" t="str">
        <f t="shared" si="20"/>
        <v>Boş</v>
      </c>
      <c r="AX97" s="294">
        <f t="shared" si="16"/>
        <v>4</v>
      </c>
    </row>
    <row r="98" spans="1:50" ht="15.75" customHeight="1" x14ac:dyDescent="0.25">
      <c r="A98" s="807"/>
      <c r="B98" s="102">
        <v>0.75</v>
      </c>
      <c r="C98" s="301" t="s">
        <v>97</v>
      </c>
      <c r="D98" s="301" t="s">
        <v>97</v>
      </c>
      <c r="E98" s="301" t="s">
        <v>97</v>
      </c>
      <c r="F98" s="301" t="s">
        <v>97</v>
      </c>
      <c r="G98" s="301" t="s">
        <v>97</v>
      </c>
      <c r="H98" s="301" t="s">
        <v>97</v>
      </c>
      <c r="I98" s="301" t="s">
        <v>97</v>
      </c>
      <c r="J98" s="301" t="s">
        <v>97</v>
      </c>
      <c r="K98" s="301" t="s">
        <v>97</v>
      </c>
      <c r="L98" s="301" t="s">
        <v>97</v>
      </c>
      <c r="M98" s="301" t="s">
        <v>97</v>
      </c>
      <c r="N98" s="301" t="s">
        <v>97</v>
      </c>
      <c r="O98" s="301" t="s">
        <v>97</v>
      </c>
      <c r="P98" s="301" t="s">
        <v>97</v>
      </c>
      <c r="Q98" s="301" t="s">
        <v>97</v>
      </c>
      <c r="R98" s="301" t="s">
        <v>97</v>
      </c>
      <c r="S98" s="301" t="s">
        <v>97</v>
      </c>
      <c r="T98" s="301" t="s">
        <v>97</v>
      </c>
      <c r="U98" s="301" t="s">
        <v>97</v>
      </c>
      <c r="V98" s="301" t="s">
        <v>97</v>
      </c>
      <c r="W98" s="301" t="s">
        <v>97</v>
      </c>
      <c r="X98" s="301" t="s">
        <v>97</v>
      </c>
      <c r="Y98" s="301" t="s">
        <v>97</v>
      </c>
      <c r="Z98" s="294">
        <f>'PROGRAM-DERS'!W102</f>
        <v>4</v>
      </c>
      <c r="AA98" s="294">
        <f t="shared" si="15"/>
        <v>0</v>
      </c>
      <c r="AB98" s="294" t="str">
        <f t="shared" si="12"/>
        <v/>
      </c>
      <c r="AC98" s="294" t="str">
        <f t="shared" si="19"/>
        <v/>
      </c>
      <c r="AD98" s="294" t="str">
        <f t="shared" si="19"/>
        <v/>
      </c>
      <c r="AE98" s="294" t="str">
        <f t="shared" si="19"/>
        <v/>
      </c>
      <c r="AF98" s="294" t="str">
        <f t="shared" si="19"/>
        <v/>
      </c>
      <c r="AG98" s="294" t="str">
        <f t="shared" si="19"/>
        <v/>
      </c>
      <c r="AH98" s="294" t="str">
        <f t="shared" si="19"/>
        <v/>
      </c>
      <c r="AI98" s="294" t="str">
        <f t="shared" si="19"/>
        <v/>
      </c>
      <c r="AJ98" s="294" t="str">
        <f t="shared" si="19"/>
        <v/>
      </c>
      <c r="AK98" s="294" t="str">
        <f t="shared" si="19"/>
        <v/>
      </c>
      <c r="AL98" s="294" t="str">
        <f t="shared" si="19"/>
        <v/>
      </c>
      <c r="AM98" s="294" t="str">
        <f t="shared" si="14"/>
        <v>Boş</v>
      </c>
      <c r="AN98" s="294" t="str">
        <f t="shared" si="20"/>
        <v>Boş</v>
      </c>
      <c r="AO98" s="294" t="str">
        <f t="shared" si="20"/>
        <v>Boş</v>
      </c>
      <c r="AP98" s="294" t="str">
        <f t="shared" si="20"/>
        <v>Boş</v>
      </c>
      <c r="AQ98" s="294" t="str">
        <f t="shared" si="20"/>
        <v>Boş</v>
      </c>
      <c r="AR98" s="294" t="str">
        <f t="shared" si="20"/>
        <v>Boş</v>
      </c>
      <c r="AS98" s="294" t="str">
        <f t="shared" si="20"/>
        <v>Boş</v>
      </c>
      <c r="AT98" s="294" t="str">
        <f t="shared" si="20"/>
        <v>Boş</v>
      </c>
      <c r="AU98" s="294" t="str">
        <f t="shared" si="20"/>
        <v>Boş</v>
      </c>
      <c r="AV98" s="294" t="str">
        <f t="shared" si="20"/>
        <v>Boş</v>
      </c>
      <c r="AW98" s="294" t="str">
        <f t="shared" si="20"/>
        <v>Boş</v>
      </c>
      <c r="AX98" s="294">
        <f t="shared" si="16"/>
        <v>4</v>
      </c>
    </row>
    <row r="99" spans="1:50" ht="15.75" customHeight="1" x14ac:dyDescent="0.25">
      <c r="A99" s="807"/>
      <c r="B99" s="102">
        <v>0.79166666666666696</v>
      </c>
      <c r="C99" s="301" t="s">
        <v>97</v>
      </c>
      <c r="D99" s="301" t="s">
        <v>97</v>
      </c>
      <c r="E99" s="301" t="s">
        <v>97</v>
      </c>
      <c r="F99" s="301" t="s">
        <v>97</v>
      </c>
      <c r="G99" s="301" t="s">
        <v>97</v>
      </c>
      <c r="H99" s="301" t="s">
        <v>97</v>
      </c>
      <c r="I99" s="301" t="s">
        <v>97</v>
      </c>
      <c r="J99" s="301" t="s">
        <v>97</v>
      </c>
      <c r="K99" s="301" t="s">
        <v>97</v>
      </c>
      <c r="L99" s="301" t="s">
        <v>97</v>
      </c>
      <c r="M99" s="301" t="s">
        <v>97</v>
      </c>
      <c r="N99" s="301" t="s">
        <v>97</v>
      </c>
      <c r="O99" s="301" t="s">
        <v>97</v>
      </c>
      <c r="P99" s="301" t="s">
        <v>97</v>
      </c>
      <c r="Q99" s="301" t="s">
        <v>97</v>
      </c>
      <c r="R99" s="301" t="s">
        <v>97</v>
      </c>
      <c r="S99" s="301" t="s">
        <v>97</v>
      </c>
      <c r="T99" s="301" t="s">
        <v>97</v>
      </c>
      <c r="U99" s="301" t="s">
        <v>97</v>
      </c>
      <c r="V99" s="301" t="s">
        <v>97</v>
      </c>
      <c r="W99" s="301" t="s">
        <v>97</v>
      </c>
      <c r="X99" s="301" t="s">
        <v>97</v>
      </c>
      <c r="Y99" s="301" t="s">
        <v>97</v>
      </c>
      <c r="Z99" s="294">
        <f>'PROGRAM-DERS'!W103</f>
        <v>4</v>
      </c>
      <c r="AA99" s="294">
        <f t="shared" si="15"/>
        <v>0</v>
      </c>
      <c r="AB99" s="294" t="str">
        <f t="shared" si="12"/>
        <v/>
      </c>
      <c r="AC99" s="294" t="str">
        <f t="shared" si="19"/>
        <v/>
      </c>
      <c r="AD99" s="294" t="str">
        <f t="shared" si="19"/>
        <v/>
      </c>
      <c r="AE99" s="294" t="str">
        <f t="shared" si="19"/>
        <v/>
      </c>
      <c r="AF99" s="294" t="str">
        <f t="shared" si="19"/>
        <v/>
      </c>
      <c r="AG99" s="294" t="str">
        <f t="shared" si="19"/>
        <v/>
      </c>
      <c r="AH99" s="294" t="str">
        <f t="shared" si="19"/>
        <v/>
      </c>
      <c r="AI99" s="294" t="str">
        <f t="shared" si="19"/>
        <v/>
      </c>
      <c r="AJ99" s="294" t="str">
        <f t="shared" si="19"/>
        <v/>
      </c>
      <c r="AK99" s="294" t="str">
        <f t="shared" si="19"/>
        <v/>
      </c>
      <c r="AL99" s="294" t="str">
        <f t="shared" si="19"/>
        <v/>
      </c>
      <c r="AM99" s="294" t="str">
        <f t="shared" si="14"/>
        <v>Boş</v>
      </c>
      <c r="AN99" s="294" t="str">
        <f t="shared" si="20"/>
        <v>Boş</v>
      </c>
      <c r="AO99" s="294" t="str">
        <f t="shared" si="20"/>
        <v>Boş</v>
      </c>
      <c r="AP99" s="294" t="str">
        <f t="shared" si="20"/>
        <v>Boş</v>
      </c>
      <c r="AQ99" s="294" t="str">
        <f t="shared" si="20"/>
        <v>Boş</v>
      </c>
      <c r="AR99" s="294" t="str">
        <f t="shared" si="20"/>
        <v>Boş</v>
      </c>
      <c r="AS99" s="294" t="str">
        <f t="shared" si="20"/>
        <v>Boş</v>
      </c>
      <c r="AT99" s="294" t="str">
        <f t="shared" si="20"/>
        <v>Boş</v>
      </c>
      <c r="AU99" s="294" t="str">
        <f t="shared" si="20"/>
        <v>Boş</v>
      </c>
      <c r="AV99" s="294" t="str">
        <f t="shared" si="20"/>
        <v>Boş</v>
      </c>
      <c r="AW99" s="294" t="str">
        <f t="shared" si="20"/>
        <v>Boş</v>
      </c>
      <c r="AX99" s="294">
        <f t="shared" si="16"/>
        <v>4</v>
      </c>
    </row>
    <row r="100" spans="1:50" ht="15.75" customHeight="1" x14ac:dyDescent="0.25">
      <c r="A100" s="807"/>
      <c r="B100" s="102">
        <v>0.83333333333333304</v>
      </c>
      <c r="C100" s="301" t="s">
        <v>97</v>
      </c>
      <c r="D100" s="301" t="s">
        <v>97</v>
      </c>
      <c r="E100" s="301" t="s">
        <v>97</v>
      </c>
      <c r="F100" s="301" t="s">
        <v>97</v>
      </c>
      <c r="G100" s="301" t="s">
        <v>97</v>
      </c>
      <c r="H100" s="301" t="s">
        <v>97</v>
      </c>
      <c r="I100" s="301" t="s">
        <v>97</v>
      </c>
      <c r="J100" s="301" t="s">
        <v>97</v>
      </c>
      <c r="K100" s="301" t="s">
        <v>97</v>
      </c>
      <c r="L100" s="301" t="s">
        <v>97</v>
      </c>
      <c r="M100" s="301" t="s">
        <v>97</v>
      </c>
      <c r="N100" s="301" t="s">
        <v>97</v>
      </c>
      <c r="O100" s="301" t="s">
        <v>97</v>
      </c>
      <c r="P100" s="301" t="s">
        <v>97</v>
      </c>
      <c r="Q100" s="301" t="s">
        <v>97</v>
      </c>
      <c r="R100" s="301" t="s">
        <v>97</v>
      </c>
      <c r="S100" s="301" t="s">
        <v>97</v>
      </c>
      <c r="T100" s="301" t="s">
        <v>97</v>
      </c>
      <c r="U100" s="301" t="s">
        <v>97</v>
      </c>
      <c r="V100" s="301" t="s">
        <v>97</v>
      </c>
      <c r="W100" s="301" t="s">
        <v>97</v>
      </c>
      <c r="X100" s="301" t="s">
        <v>97</v>
      </c>
      <c r="Y100" s="301" t="s">
        <v>97</v>
      </c>
      <c r="Z100" s="294">
        <f>'PROGRAM-DERS'!W104</f>
        <v>4</v>
      </c>
      <c r="AA100" s="294">
        <f t="shared" si="15"/>
        <v>0</v>
      </c>
      <c r="AB100" s="294" t="str">
        <f t="shared" si="12"/>
        <v/>
      </c>
      <c r="AC100" s="294" t="str">
        <f t="shared" si="19"/>
        <v/>
      </c>
      <c r="AD100" s="294" t="str">
        <f t="shared" si="19"/>
        <v/>
      </c>
      <c r="AE100" s="294" t="str">
        <f t="shared" si="19"/>
        <v/>
      </c>
      <c r="AF100" s="294" t="str">
        <f t="shared" si="19"/>
        <v/>
      </c>
      <c r="AG100" s="294" t="str">
        <f t="shared" si="19"/>
        <v/>
      </c>
      <c r="AH100" s="294" t="str">
        <f t="shared" si="19"/>
        <v/>
      </c>
      <c r="AI100" s="294" t="str">
        <f t="shared" si="19"/>
        <v/>
      </c>
      <c r="AJ100" s="294" t="str">
        <f t="shared" si="19"/>
        <v/>
      </c>
      <c r="AK100" s="294" t="str">
        <f t="shared" si="19"/>
        <v/>
      </c>
      <c r="AL100" s="294" t="str">
        <f t="shared" si="19"/>
        <v/>
      </c>
      <c r="AM100" s="294" t="str">
        <f t="shared" si="14"/>
        <v>Boş</v>
      </c>
      <c r="AN100" s="294" t="str">
        <f t="shared" si="20"/>
        <v>Boş</v>
      </c>
      <c r="AO100" s="294" t="str">
        <f t="shared" si="20"/>
        <v>Boş</v>
      </c>
      <c r="AP100" s="294" t="str">
        <f t="shared" si="20"/>
        <v>Boş</v>
      </c>
      <c r="AQ100" s="294" t="str">
        <f t="shared" si="20"/>
        <v>Boş</v>
      </c>
      <c r="AR100" s="294" t="str">
        <f t="shared" si="20"/>
        <v>Boş</v>
      </c>
      <c r="AS100" s="294" t="str">
        <f t="shared" si="20"/>
        <v>Boş</v>
      </c>
      <c r="AT100" s="294" t="str">
        <f t="shared" si="20"/>
        <v>Boş</v>
      </c>
      <c r="AU100" s="294" t="str">
        <f t="shared" si="20"/>
        <v>Boş</v>
      </c>
      <c r="AV100" s="294" t="str">
        <f t="shared" si="20"/>
        <v>Boş</v>
      </c>
      <c r="AW100" s="294" t="str">
        <f t="shared" si="20"/>
        <v>Boş</v>
      </c>
      <c r="AX100" s="294">
        <f t="shared" si="16"/>
        <v>4</v>
      </c>
    </row>
    <row r="101" spans="1:50" ht="15.75" customHeight="1" x14ac:dyDescent="0.25">
      <c r="A101" s="807"/>
      <c r="B101" s="102">
        <v>0.875</v>
      </c>
      <c r="C101" s="301" t="s">
        <v>97</v>
      </c>
      <c r="D101" s="301" t="s">
        <v>97</v>
      </c>
      <c r="E101" s="301" t="s">
        <v>97</v>
      </c>
      <c r="F101" s="301" t="s">
        <v>97</v>
      </c>
      <c r="G101" s="301" t="s">
        <v>97</v>
      </c>
      <c r="H101" s="301" t="s">
        <v>97</v>
      </c>
      <c r="I101" s="301" t="s">
        <v>97</v>
      </c>
      <c r="J101" s="301" t="s">
        <v>97</v>
      </c>
      <c r="K101" s="301" t="s">
        <v>97</v>
      </c>
      <c r="L101" s="301" t="s">
        <v>97</v>
      </c>
      <c r="M101" s="301" t="s">
        <v>97</v>
      </c>
      <c r="N101" s="301" t="s">
        <v>97</v>
      </c>
      <c r="O101" s="301" t="s">
        <v>97</v>
      </c>
      <c r="P101" s="301" t="s">
        <v>97</v>
      </c>
      <c r="Q101" s="301" t="s">
        <v>97</v>
      </c>
      <c r="R101" s="301" t="s">
        <v>97</v>
      </c>
      <c r="S101" s="301" t="s">
        <v>97</v>
      </c>
      <c r="T101" s="301" t="s">
        <v>97</v>
      </c>
      <c r="U101" s="301" t="s">
        <v>97</v>
      </c>
      <c r="V101" s="301" t="s">
        <v>97</v>
      </c>
      <c r="W101" s="301" t="s">
        <v>97</v>
      </c>
      <c r="X101" s="301" t="s">
        <v>97</v>
      </c>
      <c r="Y101" s="301" t="s">
        <v>97</v>
      </c>
      <c r="Z101" s="294">
        <f>'PROGRAM-DERS'!W105</f>
        <v>4</v>
      </c>
      <c r="AA101" s="294">
        <f t="shared" si="15"/>
        <v>0</v>
      </c>
      <c r="AB101" s="294" t="str">
        <f t="shared" si="12"/>
        <v/>
      </c>
      <c r="AC101" s="294" t="str">
        <f t="shared" si="19"/>
        <v/>
      </c>
      <c r="AD101" s="294" t="str">
        <f t="shared" si="19"/>
        <v/>
      </c>
      <c r="AE101" s="294" t="str">
        <f t="shared" si="19"/>
        <v/>
      </c>
      <c r="AF101" s="294" t="str">
        <f t="shared" si="19"/>
        <v/>
      </c>
      <c r="AG101" s="294" t="str">
        <f t="shared" si="19"/>
        <v/>
      </c>
      <c r="AH101" s="294" t="str">
        <f t="shared" si="19"/>
        <v/>
      </c>
      <c r="AI101" s="294" t="str">
        <f t="shared" si="19"/>
        <v/>
      </c>
      <c r="AJ101" s="294" t="str">
        <f t="shared" si="19"/>
        <v/>
      </c>
      <c r="AK101" s="294" t="str">
        <f t="shared" si="19"/>
        <v/>
      </c>
      <c r="AL101" s="294" t="str">
        <f t="shared" si="19"/>
        <v/>
      </c>
      <c r="AM101" s="294" t="str">
        <f t="shared" si="14"/>
        <v>Boş</v>
      </c>
      <c r="AN101" s="294" t="str">
        <f t="shared" si="20"/>
        <v>Boş</v>
      </c>
      <c r="AO101" s="294" t="str">
        <f t="shared" si="20"/>
        <v>Boş</v>
      </c>
      <c r="AP101" s="294" t="str">
        <f t="shared" si="20"/>
        <v>Boş</v>
      </c>
      <c r="AQ101" s="294" t="str">
        <f t="shared" si="20"/>
        <v>Boş</v>
      </c>
      <c r="AR101" s="294" t="str">
        <f t="shared" si="20"/>
        <v>Boş</v>
      </c>
      <c r="AS101" s="294" t="str">
        <f t="shared" si="20"/>
        <v>Boş</v>
      </c>
      <c r="AT101" s="294" t="str">
        <f t="shared" si="20"/>
        <v>Boş</v>
      </c>
      <c r="AU101" s="294" t="str">
        <f t="shared" si="20"/>
        <v>Boş</v>
      </c>
      <c r="AV101" s="294" t="str">
        <f t="shared" si="20"/>
        <v>Boş</v>
      </c>
      <c r="AW101" s="294" t="str">
        <f t="shared" si="20"/>
        <v>Boş</v>
      </c>
      <c r="AX101" s="294">
        <f t="shared" si="16"/>
        <v>4</v>
      </c>
    </row>
    <row r="102" spans="1:50" ht="15.75" customHeight="1" x14ac:dyDescent="0.25">
      <c r="A102" s="807"/>
      <c r="B102" s="102">
        <v>0.91666666666666696</v>
      </c>
      <c r="C102" s="301" t="s">
        <v>97</v>
      </c>
      <c r="D102" s="301" t="s">
        <v>97</v>
      </c>
      <c r="E102" s="301" t="s">
        <v>97</v>
      </c>
      <c r="F102" s="301" t="s">
        <v>97</v>
      </c>
      <c r="G102" s="301" t="s">
        <v>97</v>
      </c>
      <c r="H102" s="301" t="s">
        <v>97</v>
      </c>
      <c r="I102" s="301" t="s">
        <v>97</v>
      </c>
      <c r="J102" s="301" t="s">
        <v>97</v>
      </c>
      <c r="K102" s="301" t="s">
        <v>97</v>
      </c>
      <c r="L102" s="301" t="s">
        <v>97</v>
      </c>
      <c r="M102" s="301" t="s">
        <v>97</v>
      </c>
      <c r="N102" s="301" t="s">
        <v>97</v>
      </c>
      <c r="O102" s="301" t="s">
        <v>97</v>
      </c>
      <c r="P102" s="301" t="s">
        <v>97</v>
      </c>
      <c r="Q102" s="301" t="s">
        <v>97</v>
      </c>
      <c r="R102" s="301" t="s">
        <v>97</v>
      </c>
      <c r="S102" s="301" t="s">
        <v>97</v>
      </c>
      <c r="T102" s="301" t="s">
        <v>97</v>
      </c>
      <c r="U102" s="301" t="s">
        <v>97</v>
      </c>
      <c r="V102" s="301" t="s">
        <v>97</v>
      </c>
      <c r="W102" s="301" t="s">
        <v>97</v>
      </c>
      <c r="X102" s="301" t="s">
        <v>97</v>
      </c>
      <c r="Y102" s="301" t="s">
        <v>97</v>
      </c>
      <c r="Z102" s="294">
        <f>'PROGRAM-DERS'!W106</f>
        <v>4</v>
      </c>
      <c r="AA102" s="294">
        <f t="shared" si="15"/>
        <v>0</v>
      </c>
      <c r="AB102" s="294" t="str">
        <f t="shared" si="12"/>
        <v/>
      </c>
      <c r="AC102" s="294" t="str">
        <f t="shared" si="19"/>
        <v/>
      </c>
      <c r="AD102" s="294" t="str">
        <f t="shared" si="19"/>
        <v/>
      </c>
      <c r="AE102" s="294" t="str">
        <f t="shared" si="19"/>
        <v/>
      </c>
      <c r="AF102" s="294" t="str">
        <f t="shared" si="19"/>
        <v/>
      </c>
      <c r="AG102" s="294" t="str">
        <f t="shared" si="19"/>
        <v/>
      </c>
      <c r="AH102" s="294" t="str">
        <f t="shared" si="19"/>
        <v/>
      </c>
      <c r="AI102" s="294" t="str">
        <f t="shared" si="19"/>
        <v/>
      </c>
      <c r="AJ102" s="294" t="str">
        <f t="shared" si="19"/>
        <v/>
      </c>
      <c r="AK102" s="294" t="str">
        <f t="shared" si="19"/>
        <v/>
      </c>
      <c r="AL102" s="294" t="str">
        <f t="shared" si="19"/>
        <v/>
      </c>
      <c r="AM102" s="294" t="str">
        <f t="shared" si="14"/>
        <v>Boş</v>
      </c>
      <c r="AN102" s="294" t="str">
        <f t="shared" si="20"/>
        <v>Boş</v>
      </c>
      <c r="AO102" s="294" t="str">
        <f t="shared" si="20"/>
        <v>Boş</v>
      </c>
      <c r="AP102" s="294" t="str">
        <f t="shared" si="20"/>
        <v>Boş</v>
      </c>
      <c r="AQ102" s="294" t="str">
        <f t="shared" si="20"/>
        <v>Boş</v>
      </c>
      <c r="AR102" s="294" t="str">
        <f t="shared" si="20"/>
        <v>Boş</v>
      </c>
      <c r="AS102" s="294" t="str">
        <f t="shared" si="20"/>
        <v>Boş</v>
      </c>
      <c r="AT102" s="294" t="str">
        <f t="shared" si="20"/>
        <v>Boş</v>
      </c>
      <c r="AU102" s="294" t="str">
        <f t="shared" si="20"/>
        <v>Boş</v>
      </c>
      <c r="AV102" s="294" t="str">
        <f t="shared" si="20"/>
        <v>Boş</v>
      </c>
      <c r="AW102" s="294" t="str">
        <f t="shared" si="20"/>
        <v>Boş</v>
      </c>
      <c r="AX102" s="294">
        <f t="shared" si="16"/>
        <v>4</v>
      </c>
    </row>
    <row r="103" spans="1:50" ht="15.75" customHeight="1" thickBot="1" x14ac:dyDescent="0.3">
      <c r="A103" s="808"/>
      <c r="B103" s="103">
        <v>0.95833333333333404</v>
      </c>
      <c r="C103" s="301" t="s">
        <v>97</v>
      </c>
      <c r="D103" s="301" t="s">
        <v>97</v>
      </c>
      <c r="E103" s="301" t="s">
        <v>97</v>
      </c>
      <c r="F103" s="301" t="s">
        <v>97</v>
      </c>
      <c r="G103" s="301" t="s">
        <v>97</v>
      </c>
      <c r="H103" s="301" t="s">
        <v>97</v>
      </c>
      <c r="I103" s="301" t="s">
        <v>97</v>
      </c>
      <c r="J103" s="301" t="s">
        <v>97</v>
      </c>
      <c r="K103" s="301" t="s">
        <v>97</v>
      </c>
      <c r="L103" s="301" t="s">
        <v>97</v>
      </c>
      <c r="M103" s="301" t="s">
        <v>97</v>
      </c>
      <c r="N103" s="301" t="s">
        <v>97</v>
      </c>
      <c r="O103" s="301" t="s">
        <v>97</v>
      </c>
      <c r="P103" s="301" t="s">
        <v>97</v>
      </c>
      <c r="Q103" s="301" t="s">
        <v>97</v>
      </c>
      <c r="R103" s="301" t="s">
        <v>97</v>
      </c>
      <c r="S103" s="301" t="s">
        <v>97</v>
      </c>
      <c r="T103" s="301" t="s">
        <v>97</v>
      </c>
      <c r="U103" s="301" t="s">
        <v>97</v>
      </c>
      <c r="V103" s="301" t="s">
        <v>97</v>
      </c>
      <c r="W103" s="301" t="s">
        <v>97</v>
      </c>
      <c r="X103" s="301" t="s">
        <v>97</v>
      </c>
      <c r="Y103" s="301" t="s">
        <v>97</v>
      </c>
      <c r="Z103" s="294">
        <f>'PROGRAM-DERS'!W107</f>
        <v>4</v>
      </c>
      <c r="AA103" s="294">
        <f t="shared" si="15"/>
        <v>0</v>
      </c>
      <c r="AB103" s="294" t="str">
        <f t="shared" si="12"/>
        <v/>
      </c>
      <c r="AC103" s="294" t="str">
        <f t="shared" si="19"/>
        <v/>
      </c>
      <c r="AD103" s="294" t="str">
        <f t="shared" si="19"/>
        <v/>
      </c>
      <c r="AE103" s="294" t="str">
        <f t="shared" si="19"/>
        <v/>
      </c>
      <c r="AF103" s="294" t="str">
        <f t="shared" si="19"/>
        <v/>
      </c>
      <c r="AG103" s="294" t="str">
        <f t="shared" si="19"/>
        <v/>
      </c>
      <c r="AH103" s="294" t="str">
        <f t="shared" si="19"/>
        <v/>
      </c>
      <c r="AI103" s="294" t="str">
        <f t="shared" si="19"/>
        <v/>
      </c>
      <c r="AJ103" s="294" t="str">
        <f t="shared" si="19"/>
        <v/>
      </c>
      <c r="AK103" s="294" t="str">
        <f t="shared" si="19"/>
        <v/>
      </c>
      <c r="AL103" s="294" t="str">
        <f t="shared" si="19"/>
        <v/>
      </c>
      <c r="AM103" s="294" t="str">
        <f t="shared" si="14"/>
        <v>Boş</v>
      </c>
      <c r="AN103" s="294" t="str">
        <f t="shared" si="20"/>
        <v>Boş</v>
      </c>
      <c r="AO103" s="294" t="str">
        <f t="shared" si="20"/>
        <v>Boş</v>
      </c>
      <c r="AP103" s="294" t="str">
        <f t="shared" si="20"/>
        <v>Boş</v>
      </c>
      <c r="AQ103" s="294" t="str">
        <f t="shared" si="20"/>
        <v>Boş</v>
      </c>
      <c r="AR103" s="294" t="str">
        <f t="shared" si="20"/>
        <v>Boş</v>
      </c>
      <c r="AS103" s="294" t="str">
        <f t="shared" si="20"/>
        <v>Boş</v>
      </c>
      <c r="AT103" s="294" t="str">
        <f t="shared" si="20"/>
        <v>Boş</v>
      </c>
      <c r="AU103" s="294" t="str">
        <f t="shared" si="20"/>
        <v>Boş</v>
      </c>
      <c r="AV103" s="294" t="str">
        <f t="shared" si="20"/>
        <v>Boş</v>
      </c>
      <c r="AW103" s="294" t="str">
        <f t="shared" si="20"/>
        <v>Boş</v>
      </c>
      <c r="AX103" s="294">
        <f t="shared" si="16"/>
        <v>4</v>
      </c>
    </row>
    <row r="104" spans="1:50" ht="15.75" customHeight="1" x14ac:dyDescent="0.25">
      <c r="A104" s="807" t="s">
        <v>47</v>
      </c>
      <c r="B104" s="152">
        <v>0.29166666666666669</v>
      </c>
      <c r="C104" s="301" t="s">
        <v>97</v>
      </c>
      <c r="D104" s="301" t="s">
        <v>97</v>
      </c>
      <c r="E104" s="301" t="s">
        <v>97</v>
      </c>
      <c r="F104" s="301" t="s">
        <v>97</v>
      </c>
      <c r="G104" s="301" t="s">
        <v>97</v>
      </c>
      <c r="H104" s="301" t="s">
        <v>97</v>
      </c>
      <c r="I104" s="301" t="s">
        <v>97</v>
      </c>
      <c r="J104" s="301" t="s">
        <v>97</v>
      </c>
      <c r="K104" s="301" t="s">
        <v>97</v>
      </c>
      <c r="L104" s="301" t="s">
        <v>97</v>
      </c>
      <c r="M104" s="301" t="s">
        <v>97</v>
      </c>
      <c r="N104" s="301" t="s">
        <v>97</v>
      </c>
      <c r="O104" s="301" t="s">
        <v>97</v>
      </c>
      <c r="P104" s="301" t="s">
        <v>97</v>
      </c>
      <c r="Q104" s="301" t="s">
        <v>97</v>
      </c>
      <c r="R104" s="301" t="s">
        <v>97</v>
      </c>
      <c r="S104" s="301" t="s">
        <v>97</v>
      </c>
      <c r="T104" s="301" t="s">
        <v>97</v>
      </c>
      <c r="U104" s="301" t="s">
        <v>97</v>
      </c>
      <c r="V104" s="301" t="s">
        <v>97</v>
      </c>
      <c r="W104" s="301" t="s">
        <v>97</v>
      </c>
      <c r="X104" s="301" t="s">
        <v>97</v>
      </c>
      <c r="Y104" s="301" t="s">
        <v>97</v>
      </c>
      <c r="Z104" s="294">
        <f>'PROGRAM-DERS'!W108</f>
        <v>4</v>
      </c>
      <c r="AA104" s="294">
        <f t="shared" si="15"/>
        <v>0</v>
      </c>
      <c r="AB104" s="294" t="str">
        <f t="shared" si="12"/>
        <v/>
      </c>
      <c r="AC104" s="294" t="str">
        <f t="shared" si="19"/>
        <v/>
      </c>
      <c r="AD104" s="294" t="str">
        <f t="shared" si="19"/>
        <v/>
      </c>
      <c r="AE104" s="294" t="str">
        <f t="shared" si="19"/>
        <v/>
      </c>
      <c r="AF104" s="294" t="str">
        <f t="shared" si="19"/>
        <v/>
      </c>
      <c r="AG104" s="294" t="str">
        <f t="shared" si="19"/>
        <v/>
      </c>
      <c r="AH104" s="294" t="str">
        <f t="shared" si="19"/>
        <v/>
      </c>
      <c r="AI104" s="294" t="str">
        <f t="shared" si="19"/>
        <v/>
      </c>
      <c r="AJ104" s="294" t="str">
        <f t="shared" si="19"/>
        <v/>
      </c>
      <c r="AK104" s="294" t="str">
        <f t="shared" si="19"/>
        <v/>
      </c>
      <c r="AL104" s="294" t="str">
        <f t="shared" si="19"/>
        <v/>
      </c>
      <c r="AM104" s="294" t="str">
        <f t="shared" si="14"/>
        <v>Boş</v>
      </c>
      <c r="AN104" s="294" t="str">
        <f t="shared" si="20"/>
        <v>Boş</v>
      </c>
      <c r="AO104" s="294" t="str">
        <f t="shared" si="20"/>
        <v>Boş</v>
      </c>
      <c r="AP104" s="294" t="str">
        <f t="shared" si="20"/>
        <v>Boş</v>
      </c>
      <c r="AQ104" s="294" t="str">
        <f t="shared" si="20"/>
        <v>Boş</v>
      </c>
      <c r="AR104" s="294" t="str">
        <f t="shared" si="20"/>
        <v>Boş</v>
      </c>
      <c r="AS104" s="294" t="str">
        <f t="shared" si="20"/>
        <v>Boş</v>
      </c>
      <c r="AT104" s="294" t="str">
        <f t="shared" si="20"/>
        <v>Boş</v>
      </c>
      <c r="AU104" s="294" t="str">
        <f t="shared" si="20"/>
        <v>Boş</v>
      </c>
      <c r="AV104" s="294" t="str">
        <f t="shared" si="20"/>
        <v>Boş</v>
      </c>
      <c r="AW104" s="294" t="str">
        <f t="shared" si="20"/>
        <v>Boş</v>
      </c>
      <c r="AX104" s="294">
        <f t="shared" si="16"/>
        <v>4</v>
      </c>
    </row>
    <row r="105" spans="1:50" ht="15.75" customHeight="1" x14ac:dyDescent="0.25">
      <c r="A105" s="807"/>
      <c r="B105" s="102">
        <v>0.33333333333333331</v>
      </c>
      <c r="C105" s="301" t="s">
        <v>97</v>
      </c>
      <c r="D105" s="301" t="s">
        <v>97</v>
      </c>
      <c r="E105" s="301" t="s">
        <v>97</v>
      </c>
      <c r="F105" s="301" t="s">
        <v>97</v>
      </c>
      <c r="G105" s="301" t="s">
        <v>97</v>
      </c>
      <c r="H105" s="301" t="s">
        <v>97</v>
      </c>
      <c r="I105" s="301" t="s">
        <v>97</v>
      </c>
      <c r="J105" s="301" t="s">
        <v>97</v>
      </c>
      <c r="K105" s="301" t="s">
        <v>97</v>
      </c>
      <c r="L105" s="301" t="s">
        <v>97</v>
      </c>
      <c r="M105" s="301" t="s">
        <v>97</v>
      </c>
      <c r="N105" s="301" t="s">
        <v>97</v>
      </c>
      <c r="O105" s="301" t="s">
        <v>97</v>
      </c>
      <c r="P105" s="301" t="s">
        <v>97</v>
      </c>
      <c r="Q105" s="301" t="s">
        <v>97</v>
      </c>
      <c r="R105" s="301" t="s">
        <v>97</v>
      </c>
      <c r="S105" s="301" t="s">
        <v>97</v>
      </c>
      <c r="T105" s="301" t="s">
        <v>97</v>
      </c>
      <c r="U105" s="301" t="s">
        <v>97</v>
      </c>
      <c r="V105" s="301" t="s">
        <v>97</v>
      </c>
      <c r="W105" s="301" t="s">
        <v>97</v>
      </c>
      <c r="X105" s="301" t="s">
        <v>97</v>
      </c>
      <c r="Y105" s="301" t="s">
        <v>97</v>
      </c>
      <c r="Z105" s="294">
        <f>'PROGRAM-DERS'!W109</f>
        <v>4</v>
      </c>
      <c r="AA105" s="294">
        <f t="shared" si="15"/>
        <v>0</v>
      </c>
      <c r="AB105" s="294" t="str">
        <f t="shared" si="12"/>
        <v/>
      </c>
      <c r="AC105" s="294" t="str">
        <f t="shared" si="19"/>
        <v/>
      </c>
      <c r="AD105" s="294" t="str">
        <f t="shared" si="19"/>
        <v/>
      </c>
      <c r="AE105" s="294" t="str">
        <f t="shared" si="19"/>
        <v/>
      </c>
      <c r="AF105" s="294" t="str">
        <f t="shared" si="19"/>
        <v/>
      </c>
      <c r="AG105" s="294" t="str">
        <f t="shared" si="19"/>
        <v/>
      </c>
      <c r="AH105" s="294" t="str">
        <f t="shared" si="19"/>
        <v/>
      </c>
      <c r="AI105" s="294" t="str">
        <f t="shared" si="19"/>
        <v/>
      </c>
      <c r="AJ105" s="294" t="str">
        <f t="shared" si="19"/>
        <v/>
      </c>
      <c r="AK105" s="294" t="str">
        <f t="shared" si="19"/>
        <v/>
      </c>
      <c r="AL105" s="294" t="str">
        <f t="shared" si="19"/>
        <v/>
      </c>
      <c r="AM105" s="294" t="str">
        <f t="shared" si="14"/>
        <v>Boş</v>
      </c>
      <c r="AN105" s="294" t="str">
        <f t="shared" si="20"/>
        <v>Boş</v>
      </c>
      <c r="AO105" s="294" t="str">
        <f t="shared" si="20"/>
        <v>Boş</v>
      </c>
      <c r="AP105" s="294" t="str">
        <f t="shared" si="20"/>
        <v>Boş</v>
      </c>
      <c r="AQ105" s="294" t="str">
        <f t="shared" si="20"/>
        <v>Boş</v>
      </c>
      <c r="AR105" s="294" t="str">
        <f t="shared" si="20"/>
        <v>Boş</v>
      </c>
      <c r="AS105" s="294" t="str">
        <f t="shared" si="20"/>
        <v>Boş</v>
      </c>
      <c r="AT105" s="294" t="str">
        <f t="shared" si="20"/>
        <v>Boş</v>
      </c>
      <c r="AU105" s="294" t="str">
        <f t="shared" si="20"/>
        <v>Boş</v>
      </c>
      <c r="AV105" s="294" t="str">
        <f t="shared" si="20"/>
        <v>Boş</v>
      </c>
      <c r="AW105" s="294" t="str">
        <f t="shared" si="20"/>
        <v>Boş</v>
      </c>
      <c r="AX105" s="294">
        <f t="shared" si="16"/>
        <v>4</v>
      </c>
    </row>
    <row r="106" spans="1:50" ht="15.75" customHeight="1" x14ac:dyDescent="0.25">
      <c r="A106" s="807"/>
      <c r="B106" s="102">
        <v>0.375</v>
      </c>
      <c r="C106" s="301" t="s">
        <v>97</v>
      </c>
      <c r="D106" s="301" t="s">
        <v>97</v>
      </c>
      <c r="E106" s="301" t="s">
        <v>97</v>
      </c>
      <c r="F106" s="301" t="s">
        <v>97</v>
      </c>
      <c r="G106" s="301" t="s">
        <v>97</v>
      </c>
      <c r="H106" s="301" t="s">
        <v>97</v>
      </c>
      <c r="I106" s="301" t="s">
        <v>97</v>
      </c>
      <c r="J106" s="301" t="s">
        <v>97</v>
      </c>
      <c r="K106" s="301" t="s">
        <v>97</v>
      </c>
      <c r="L106" s="301" t="s">
        <v>97</v>
      </c>
      <c r="M106" s="301" t="s">
        <v>97</v>
      </c>
      <c r="N106" s="301" t="s">
        <v>97</v>
      </c>
      <c r="O106" s="301" t="s">
        <v>97</v>
      </c>
      <c r="P106" s="301" t="s">
        <v>97</v>
      </c>
      <c r="Q106" s="301" t="s">
        <v>97</v>
      </c>
      <c r="R106" s="301" t="s">
        <v>97</v>
      </c>
      <c r="S106" s="301" t="s">
        <v>97</v>
      </c>
      <c r="T106" s="301" t="s">
        <v>97</v>
      </c>
      <c r="U106" s="301" t="s">
        <v>97</v>
      </c>
      <c r="V106" s="301" t="s">
        <v>97</v>
      </c>
      <c r="W106" s="301" t="s">
        <v>97</v>
      </c>
      <c r="X106" s="301" t="s">
        <v>97</v>
      </c>
      <c r="Y106" s="301" t="s">
        <v>97</v>
      </c>
      <c r="Z106" s="294">
        <f>'PROGRAM-DERS'!W110</f>
        <v>4</v>
      </c>
      <c r="AA106" s="294">
        <f t="shared" si="15"/>
        <v>0</v>
      </c>
      <c r="AB106" s="294" t="str">
        <f t="shared" si="12"/>
        <v/>
      </c>
      <c r="AC106" s="294" t="str">
        <f t="shared" si="19"/>
        <v/>
      </c>
      <c r="AD106" s="294" t="str">
        <f t="shared" si="19"/>
        <v/>
      </c>
      <c r="AE106" s="294" t="str">
        <f t="shared" si="19"/>
        <v/>
      </c>
      <c r="AF106" s="294" t="str">
        <f t="shared" si="19"/>
        <v/>
      </c>
      <c r="AG106" s="294" t="str">
        <f t="shared" si="19"/>
        <v/>
      </c>
      <c r="AH106" s="294" t="str">
        <f t="shared" si="19"/>
        <v/>
      </c>
      <c r="AI106" s="294" t="str">
        <f t="shared" si="19"/>
        <v/>
      </c>
      <c r="AJ106" s="294" t="str">
        <f t="shared" si="19"/>
        <v/>
      </c>
      <c r="AK106" s="294" t="str">
        <f t="shared" si="19"/>
        <v/>
      </c>
      <c r="AL106" s="294" t="str">
        <f t="shared" si="19"/>
        <v/>
      </c>
      <c r="AM106" s="294" t="str">
        <f t="shared" si="14"/>
        <v>Boş</v>
      </c>
      <c r="AN106" s="294" t="str">
        <f t="shared" si="20"/>
        <v>Boş</v>
      </c>
      <c r="AO106" s="294" t="str">
        <f t="shared" si="20"/>
        <v>Boş</v>
      </c>
      <c r="AP106" s="294" t="str">
        <f t="shared" si="20"/>
        <v>Boş</v>
      </c>
      <c r="AQ106" s="294" t="str">
        <f t="shared" si="20"/>
        <v>Boş</v>
      </c>
      <c r="AR106" s="294" t="str">
        <f t="shared" si="20"/>
        <v>Boş</v>
      </c>
      <c r="AS106" s="294" t="str">
        <f t="shared" si="20"/>
        <v>Boş</v>
      </c>
      <c r="AT106" s="294" t="str">
        <f t="shared" si="20"/>
        <v>Boş</v>
      </c>
      <c r="AU106" s="294" t="str">
        <f t="shared" si="20"/>
        <v>Boş</v>
      </c>
      <c r="AV106" s="294" t="str">
        <f t="shared" si="20"/>
        <v>Boş</v>
      </c>
      <c r="AW106" s="294" t="str">
        <f t="shared" si="20"/>
        <v>Boş</v>
      </c>
      <c r="AX106" s="294">
        <f t="shared" si="16"/>
        <v>4</v>
      </c>
    </row>
    <row r="107" spans="1:50" ht="15.75" customHeight="1" x14ac:dyDescent="0.25">
      <c r="A107" s="807"/>
      <c r="B107" s="102">
        <v>0.41666666666666702</v>
      </c>
      <c r="C107" s="301" t="s">
        <v>97</v>
      </c>
      <c r="D107" s="301" t="s">
        <v>97</v>
      </c>
      <c r="E107" s="301" t="s">
        <v>97</v>
      </c>
      <c r="F107" s="301" t="s">
        <v>97</v>
      </c>
      <c r="G107" s="301" t="s">
        <v>97</v>
      </c>
      <c r="H107" s="301" t="s">
        <v>97</v>
      </c>
      <c r="I107" s="301" t="s">
        <v>97</v>
      </c>
      <c r="J107" s="301" t="s">
        <v>97</v>
      </c>
      <c r="K107" s="301" t="s">
        <v>97</v>
      </c>
      <c r="L107" s="301" t="s">
        <v>97</v>
      </c>
      <c r="M107" s="301" t="s">
        <v>97</v>
      </c>
      <c r="N107" s="301" t="s">
        <v>97</v>
      </c>
      <c r="O107" s="301" t="s">
        <v>97</v>
      </c>
      <c r="P107" s="301" t="s">
        <v>97</v>
      </c>
      <c r="Q107" s="301" t="s">
        <v>97</v>
      </c>
      <c r="R107" s="301" t="s">
        <v>97</v>
      </c>
      <c r="S107" s="301" t="s">
        <v>97</v>
      </c>
      <c r="T107" s="301" t="s">
        <v>97</v>
      </c>
      <c r="U107" s="301" t="s">
        <v>97</v>
      </c>
      <c r="V107" s="301" t="s">
        <v>97</v>
      </c>
      <c r="W107" s="301" t="s">
        <v>97</v>
      </c>
      <c r="X107" s="301" t="s">
        <v>97</v>
      </c>
      <c r="Y107" s="301" t="s">
        <v>97</v>
      </c>
      <c r="Z107" s="294">
        <f>'PROGRAM-DERS'!W111</f>
        <v>4</v>
      </c>
      <c r="AA107" s="294">
        <f t="shared" si="15"/>
        <v>0</v>
      </c>
      <c r="AB107" s="294" t="str">
        <f t="shared" si="12"/>
        <v/>
      </c>
      <c r="AC107" s="294" t="str">
        <f t="shared" si="19"/>
        <v/>
      </c>
      <c r="AD107" s="294" t="str">
        <f t="shared" si="19"/>
        <v/>
      </c>
      <c r="AE107" s="294" t="str">
        <f t="shared" si="19"/>
        <v/>
      </c>
      <c r="AF107" s="294" t="str">
        <f t="shared" si="19"/>
        <v/>
      </c>
      <c r="AG107" s="294" t="str">
        <f t="shared" si="19"/>
        <v/>
      </c>
      <c r="AH107" s="294" t="str">
        <f t="shared" si="19"/>
        <v/>
      </c>
      <c r="AI107" s="294" t="str">
        <f t="shared" si="19"/>
        <v/>
      </c>
      <c r="AJ107" s="294" t="str">
        <f t="shared" si="19"/>
        <v/>
      </c>
      <c r="AK107" s="294" t="str">
        <f t="shared" si="19"/>
        <v/>
      </c>
      <c r="AL107" s="294" t="str">
        <f t="shared" si="19"/>
        <v/>
      </c>
      <c r="AM107" s="294" t="str">
        <f t="shared" si="14"/>
        <v>Boş</v>
      </c>
      <c r="AN107" s="294" t="str">
        <f t="shared" si="20"/>
        <v>Boş</v>
      </c>
      <c r="AO107" s="294" t="str">
        <f t="shared" si="20"/>
        <v>Boş</v>
      </c>
      <c r="AP107" s="294" t="str">
        <f t="shared" si="20"/>
        <v>Boş</v>
      </c>
      <c r="AQ107" s="294" t="str">
        <f t="shared" si="20"/>
        <v>Boş</v>
      </c>
      <c r="AR107" s="294" t="str">
        <f t="shared" si="20"/>
        <v>Boş</v>
      </c>
      <c r="AS107" s="294" t="str">
        <f t="shared" si="20"/>
        <v>Boş</v>
      </c>
      <c r="AT107" s="294" t="str">
        <f t="shared" si="20"/>
        <v>Boş</v>
      </c>
      <c r="AU107" s="294" t="str">
        <f t="shared" si="20"/>
        <v>Boş</v>
      </c>
      <c r="AV107" s="294" t="str">
        <f t="shared" si="20"/>
        <v>Boş</v>
      </c>
      <c r="AW107" s="294" t="str">
        <f t="shared" si="20"/>
        <v>Boş</v>
      </c>
      <c r="AX107" s="294">
        <f t="shared" si="16"/>
        <v>4</v>
      </c>
    </row>
    <row r="108" spans="1:50" ht="15.75" customHeight="1" x14ac:dyDescent="0.25">
      <c r="A108" s="807"/>
      <c r="B108" s="102">
        <v>0.45833333333333398</v>
      </c>
      <c r="C108" s="301" t="s">
        <v>97</v>
      </c>
      <c r="D108" s="301" t="s">
        <v>97</v>
      </c>
      <c r="E108" s="301" t="s">
        <v>97</v>
      </c>
      <c r="F108" s="301" t="s">
        <v>97</v>
      </c>
      <c r="G108" s="301" t="s">
        <v>97</v>
      </c>
      <c r="H108" s="301" t="s">
        <v>97</v>
      </c>
      <c r="I108" s="301" t="s">
        <v>97</v>
      </c>
      <c r="J108" s="301" t="s">
        <v>97</v>
      </c>
      <c r="K108" s="301" t="s">
        <v>97</v>
      </c>
      <c r="L108" s="301" t="s">
        <v>97</v>
      </c>
      <c r="M108" s="301" t="s">
        <v>97</v>
      </c>
      <c r="N108" s="301" t="s">
        <v>97</v>
      </c>
      <c r="O108" s="301" t="s">
        <v>97</v>
      </c>
      <c r="P108" s="301" t="s">
        <v>97</v>
      </c>
      <c r="Q108" s="301" t="s">
        <v>97</v>
      </c>
      <c r="R108" s="301" t="s">
        <v>97</v>
      </c>
      <c r="S108" s="301" t="s">
        <v>97</v>
      </c>
      <c r="T108" s="301" t="s">
        <v>97</v>
      </c>
      <c r="U108" s="301" t="s">
        <v>97</v>
      </c>
      <c r="V108" s="301" t="s">
        <v>97</v>
      </c>
      <c r="W108" s="301" t="s">
        <v>97</v>
      </c>
      <c r="X108" s="301" t="s">
        <v>97</v>
      </c>
      <c r="Y108" s="301" t="s">
        <v>97</v>
      </c>
      <c r="Z108" s="294">
        <f>'PROGRAM-DERS'!W112</f>
        <v>4</v>
      </c>
      <c r="AA108" s="294">
        <f t="shared" si="15"/>
        <v>0</v>
      </c>
      <c r="AB108" s="294" t="str">
        <f t="shared" si="12"/>
        <v/>
      </c>
      <c r="AC108" s="294" t="str">
        <f t="shared" si="19"/>
        <v/>
      </c>
      <c r="AD108" s="294" t="str">
        <f t="shared" si="19"/>
        <v/>
      </c>
      <c r="AE108" s="294" t="str">
        <f t="shared" si="19"/>
        <v/>
      </c>
      <c r="AF108" s="294" t="str">
        <f t="shared" si="19"/>
        <v/>
      </c>
      <c r="AG108" s="294" t="str">
        <f t="shared" si="19"/>
        <v/>
      </c>
      <c r="AH108" s="294" t="str">
        <f t="shared" si="19"/>
        <v/>
      </c>
      <c r="AI108" s="294" t="str">
        <f t="shared" si="19"/>
        <v/>
      </c>
      <c r="AJ108" s="294" t="str">
        <f t="shared" si="19"/>
        <v/>
      </c>
      <c r="AK108" s="294" t="str">
        <f t="shared" si="19"/>
        <v/>
      </c>
      <c r="AL108" s="294" t="str">
        <f t="shared" si="19"/>
        <v/>
      </c>
      <c r="AM108" s="294" t="str">
        <f t="shared" si="14"/>
        <v>Boş</v>
      </c>
      <c r="AN108" s="294" t="str">
        <f t="shared" si="20"/>
        <v>Boş</v>
      </c>
      <c r="AO108" s="294" t="str">
        <f t="shared" si="20"/>
        <v>Boş</v>
      </c>
      <c r="AP108" s="294" t="str">
        <f t="shared" si="20"/>
        <v>Boş</v>
      </c>
      <c r="AQ108" s="294" t="str">
        <f t="shared" si="20"/>
        <v>Boş</v>
      </c>
      <c r="AR108" s="294" t="str">
        <f t="shared" si="20"/>
        <v>Boş</v>
      </c>
      <c r="AS108" s="294" t="str">
        <f t="shared" si="20"/>
        <v>Boş</v>
      </c>
      <c r="AT108" s="294" t="str">
        <f t="shared" si="20"/>
        <v>Boş</v>
      </c>
      <c r="AU108" s="294" t="str">
        <f t="shared" si="20"/>
        <v>Boş</v>
      </c>
      <c r="AV108" s="294" t="str">
        <f t="shared" si="20"/>
        <v>Boş</v>
      </c>
      <c r="AW108" s="294" t="str">
        <f t="shared" si="20"/>
        <v>Boş</v>
      </c>
      <c r="AX108" s="294">
        <f t="shared" si="16"/>
        <v>4</v>
      </c>
    </row>
    <row r="109" spans="1:50" ht="15.75" customHeight="1" x14ac:dyDescent="0.25">
      <c r="A109" s="807"/>
      <c r="B109" s="102">
        <v>0.5</v>
      </c>
      <c r="C109" s="301" t="s">
        <v>97</v>
      </c>
      <c r="D109" s="301" t="s">
        <v>97</v>
      </c>
      <c r="E109" s="301" t="s">
        <v>97</v>
      </c>
      <c r="F109" s="301" t="s">
        <v>97</v>
      </c>
      <c r="G109" s="301" t="s">
        <v>97</v>
      </c>
      <c r="H109" s="301" t="s">
        <v>97</v>
      </c>
      <c r="I109" s="301" t="s">
        <v>97</v>
      </c>
      <c r="J109" s="301" t="s">
        <v>97</v>
      </c>
      <c r="K109" s="301" t="s">
        <v>97</v>
      </c>
      <c r="L109" s="301" t="s">
        <v>97</v>
      </c>
      <c r="M109" s="301" t="s">
        <v>97</v>
      </c>
      <c r="N109" s="301" t="s">
        <v>97</v>
      </c>
      <c r="O109" s="301" t="s">
        <v>97</v>
      </c>
      <c r="P109" s="301" t="s">
        <v>97</v>
      </c>
      <c r="Q109" s="301" t="s">
        <v>97</v>
      </c>
      <c r="R109" s="301" t="s">
        <v>97</v>
      </c>
      <c r="S109" s="301" t="s">
        <v>97</v>
      </c>
      <c r="T109" s="301" t="s">
        <v>97</v>
      </c>
      <c r="U109" s="301" t="s">
        <v>97</v>
      </c>
      <c r="V109" s="301" t="s">
        <v>97</v>
      </c>
      <c r="W109" s="301" t="s">
        <v>97</v>
      </c>
      <c r="X109" s="301" t="s">
        <v>97</v>
      </c>
      <c r="Y109" s="301" t="s">
        <v>97</v>
      </c>
      <c r="Z109" s="294">
        <f>'PROGRAM-DERS'!W113</f>
        <v>4</v>
      </c>
      <c r="AA109" s="294">
        <f t="shared" si="15"/>
        <v>0</v>
      </c>
      <c r="AB109" s="294" t="str">
        <f t="shared" si="12"/>
        <v/>
      </c>
      <c r="AC109" s="294" t="str">
        <f t="shared" si="19"/>
        <v/>
      </c>
      <c r="AD109" s="294" t="str">
        <f t="shared" ref="AC109:AL120" si="21">IF(COUNTIF($C109:$Y109,AD$1)&gt;1,"Uyarı","")</f>
        <v/>
      </c>
      <c r="AE109" s="294" t="str">
        <f t="shared" si="21"/>
        <v/>
      </c>
      <c r="AF109" s="294" t="str">
        <f t="shared" si="21"/>
        <v/>
      </c>
      <c r="AG109" s="294" t="str">
        <f t="shared" si="21"/>
        <v/>
      </c>
      <c r="AH109" s="294" t="str">
        <f t="shared" si="21"/>
        <v/>
      </c>
      <c r="AI109" s="294" t="str">
        <f t="shared" si="21"/>
        <v/>
      </c>
      <c r="AJ109" s="294" t="str">
        <f t="shared" si="21"/>
        <v/>
      </c>
      <c r="AK109" s="294" t="str">
        <f t="shared" si="21"/>
        <v/>
      </c>
      <c r="AL109" s="294" t="str">
        <f t="shared" si="21"/>
        <v/>
      </c>
      <c r="AM109" s="294" t="str">
        <f t="shared" si="14"/>
        <v>Boş</v>
      </c>
      <c r="AN109" s="294" t="str">
        <f t="shared" si="20"/>
        <v>Boş</v>
      </c>
      <c r="AO109" s="294" t="str">
        <f t="shared" ref="AN109:AW120" si="22">IF(COUNTIF($C109:$Y109,AO$1)=0,"Boş","")</f>
        <v>Boş</v>
      </c>
      <c r="AP109" s="294" t="str">
        <f t="shared" si="22"/>
        <v>Boş</v>
      </c>
      <c r="AQ109" s="294" t="str">
        <f t="shared" si="22"/>
        <v>Boş</v>
      </c>
      <c r="AR109" s="294" t="str">
        <f t="shared" si="22"/>
        <v>Boş</v>
      </c>
      <c r="AS109" s="294" t="str">
        <f t="shared" si="22"/>
        <v>Boş</v>
      </c>
      <c r="AT109" s="294" t="str">
        <f t="shared" si="22"/>
        <v>Boş</v>
      </c>
      <c r="AU109" s="294" t="str">
        <f t="shared" si="22"/>
        <v>Boş</v>
      </c>
      <c r="AV109" s="294" t="str">
        <f t="shared" si="22"/>
        <v>Boş</v>
      </c>
      <c r="AW109" s="294" t="str">
        <f t="shared" si="22"/>
        <v>Boş</v>
      </c>
      <c r="AX109" s="294">
        <f t="shared" si="16"/>
        <v>4</v>
      </c>
    </row>
    <row r="110" spans="1:50" ht="15.75" customHeight="1" x14ac:dyDescent="0.25">
      <c r="A110" s="807"/>
      <c r="B110" s="102">
        <v>0.54166666666666696</v>
      </c>
      <c r="C110" s="301" t="s">
        <v>97</v>
      </c>
      <c r="D110" s="301" t="s">
        <v>97</v>
      </c>
      <c r="E110" s="301" t="s">
        <v>97</v>
      </c>
      <c r="F110" s="301" t="s">
        <v>97</v>
      </c>
      <c r="G110" s="301" t="s">
        <v>97</v>
      </c>
      <c r="H110" s="301" t="s">
        <v>97</v>
      </c>
      <c r="I110" s="301" t="s">
        <v>97</v>
      </c>
      <c r="J110" s="301" t="s">
        <v>97</v>
      </c>
      <c r="K110" s="301" t="s">
        <v>97</v>
      </c>
      <c r="L110" s="301" t="s">
        <v>97</v>
      </c>
      <c r="M110" s="301" t="s">
        <v>97</v>
      </c>
      <c r="N110" s="301" t="s">
        <v>97</v>
      </c>
      <c r="O110" s="301" t="s">
        <v>97</v>
      </c>
      <c r="P110" s="301" t="s">
        <v>97</v>
      </c>
      <c r="Q110" s="301" t="s">
        <v>97</v>
      </c>
      <c r="R110" s="301" t="s">
        <v>97</v>
      </c>
      <c r="S110" s="301" t="s">
        <v>97</v>
      </c>
      <c r="T110" s="301" t="s">
        <v>97</v>
      </c>
      <c r="U110" s="301" t="s">
        <v>97</v>
      </c>
      <c r="V110" s="301" t="s">
        <v>97</v>
      </c>
      <c r="W110" s="301" t="s">
        <v>97</v>
      </c>
      <c r="X110" s="301" t="s">
        <v>97</v>
      </c>
      <c r="Y110" s="301" t="s">
        <v>97</v>
      </c>
      <c r="Z110" s="294">
        <f>'PROGRAM-DERS'!W114</f>
        <v>4</v>
      </c>
      <c r="AA110" s="294">
        <f t="shared" si="15"/>
        <v>0</v>
      </c>
      <c r="AB110" s="294" t="str">
        <f t="shared" si="12"/>
        <v/>
      </c>
      <c r="AC110" s="294" t="str">
        <f t="shared" si="21"/>
        <v/>
      </c>
      <c r="AD110" s="294" t="str">
        <f t="shared" si="21"/>
        <v/>
      </c>
      <c r="AE110" s="294" t="str">
        <f t="shared" si="21"/>
        <v/>
      </c>
      <c r="AF110" s="294" t="str">
        <f t="shared" si="21"/>
        <v/>
      </c>
      <c r="AG110" s="294" t="str">
        <f t="shared" si="21"/>
        <v/>
      </c>
      <c r="AH110" s="294" t="str">
        <f t="shared" si="21"/>
        <v/>
      </c>
      <c r="AI110" s="294" t="str">
        <f t="shared" si="21"/>
        <v/>
      </c>
      <c r="AJ110" s="294" t="str">
        <f t="shared" si="21"/>
        <v/>
      </c>
      <c r="AK110" s="294" t="str">
        <f t="shared" si="21"/>
        <v/>
      </c>
      <c r="AL110" s="294" t="str">
        <f t="shared" si="21"/>
        <v/>
      </c>
      <c r="AM110" s="294" t="str">
        <f t="shared" si="14"/>
        <v>Boş</v>
      </c>
      <c r="AN110" s="294" t="str">
        <f t="shared" si="22"/>
        <v>Boş</v>
      </c>
      <c r="AO110" s="294" t="str">
        <f t="shared" si="22"/>
        <v>Boş</v>
      </c>
      <c r="AP110" s="294" t="str">
        <f t="shared" si="22"/>
        <v>Boş</v>
      </c>
      <c r="AQ110" s="294" t="str">
        <f t="shared" si="22"/>
        <v>Boş</v>
      </c>
      <c r="AR110" s="294" t="str">
        <f t="shared" si="22"/>
        <v>Boş</v>
      </c>
      <c r="AS110" s="294" t="str">
        <f t="shared" si="22"/>
        <v>Boş</v>
      </c>
      <c r="AT110" s="294" t="str">
        <f t="shared" si="22"/>
        <v>Boş</v>
      </c>
      <c r="AU110" s="294" t="str">
        <f t="shared" si="22"/>
        <v>Boş</v>
      </c>
      <c r="AV110" s="294" t="str">
        <f t="shared" si="22"/>
        <v>Boş</v>
      </c>
      <c r="AW110" s="294" t="str">
        <f t="shared" si="22"/>
        <v>Boş</v>
      </c>
      <c r="AX110" s="294">
        <f t="shared" si="16"/>
        <v>4</v>
      </c>
    </row>
    <row r="111" spans="1:50" ht="15.75" customHeight="1" x14ac:dyDescent="0.25">
      <c r="A111" s="807"/>
      <c r="B111" s="102">
        <v>0.58333333333333304</v>
      </c>
      <c r="C111" s="301" t="s">
        <v>97</v>
      </c>
      <c r="D111" s="301" t="s">
        <v>97</v>
      </c>
      <c r="E111" s="301" t="s">
        <v>97</v>
      </c>
      <c r="F111" s="301" t="s">
        <v>97</v>
      </c>
      <c r="G111" s="301" t="s">
        <v>97</v>
      </c>
      <c r="H111" s="301" t="s">
        <v>97</v>
      </c>
      <c r="I111" s="301" t="s">
        <v>97</v>
      </c>
      <c r="J111" s="301" t="s">
        <v>97</v>
      </c>
      <c r="K111" s="301" t="s">
        <v>97</v>
      </c>
      <c r="L111" s="301" t="s">
        <v>97</v>
      </c>
      <c r="M111" s="301" t="s">
        <v>97</v>
      </c>
      <c r="N111" s="301" t="s">
        <v>97</v>
      </c>
      <c r="O111" s="301" t="s">
        <v>97</v>
      </c>
      <c r="P111" s="301" t="s">
        <v>97</v>
      </c>
      <c r="Q111" s="301" t="s">
        <v>97</v>
      </c>
      <c r="R111" s="301" t="s">
        <v>97</v>
      </c>
      <c r="S111" s="301" t="s">
        <v>97</v>
      </c>
      <c r="T111" s="301" t="s">
        <v>97</v>
      </c>
      <c r="U111" s="301" t="s">
        <v>97</v>
      </c>
      <c r="V111" s="301" t="s">
        <v>97</v>
      </c>
      <c r="W111" s="301" t="s">
        <v>97</v>
      </c>
      <c r="X111" s="301" t="s">
        <v>97</v>
      </c>
      <c r="Y111" s="301" t="s">
        <v>97</v>
      </c>
      <c r="Z111" s="294">
        <f>'PROGRAM-DERS'!W115</f>
        <v>4</v>
      </c>
      <c r="AA111" s="294">
        <f t="shared" si="15"/>
        <v>0</v>
      </c>
      <c r="AB111" s="294" t="str">
        <f t="shared" si="12"/>
        <v/>
      </c>
      <c r="AC111" s="294" t="str">
        <f t="shared" si="21"/>
        <v/>
      </c>
      <c r="AD111" s="294" t="str">
        <f t="shared" si="21"/>
        <v/>
      </c>
      <c r="AE111" s="294" t="str">
        <f t="shared" si="21"/>
        <v/>
      </c>
      <c r="AF111" s="294" t="str">
        <f t="shared" si="21"/>
        <v/>
      </c>
      <c r="AG111" s="294" t="str">
        <f t="shared" si="21"/>
        <v/>
      </c>
      <c r="AH111" s="294" t="str">
        <f t="shared" si="21"/>
        <v/>
      </c>
      <c r="AI111" s="294" t="str">
        <f t="shared" si="21"/>
        <v/>
      </c>
      <c r="AJ111" s="294" t="str">
        <f t="shared" si="21"/>
        <v/>
      </c>
      <c r="AK111" s="294" t="str">
        <f t="shared" si="21"/>
        <v/>
      </c>
      <c r="AL111" s="294" t="str">
        <f t="shared" si="21"/>
        <v/>
      </c>
      <c r="AM111" s="294" t="str">
        <f t="shared" si="14"/>
        <v>Boş</v>
      </c>
      <c r="AN111" s="294" t="str">
        <f t="shared" si="22"/>
        <v>Boş</v>
      </c>
      <c r="AO111" s="294" t="str">
        <f t="shared" si="22"/>
        <v>Boş</v>
      </c>
      <c r="AP111" s="294" t="str">
        <f t="shared" si="22"/>
        <v>Boş</v>
      </c>
      <c r="AQ111" s="294" t="str">
        <f t="shared" si="22"/>
        <v>Boş</v>
      </c>
      <c r="AR111" s="294" t="str">
        <f t="shared" si="22"/>
        <v>Boş</v>
      </c>
      <c r="AS111" s="294" t="str">
        <f t="shared" si="22"/>
        <v>Boş</v>
      </c>
      <c r="AT111" s="294" t="str">
        <f t="shared" si="22"/>
        <v>Boş</v>
      </c>
      <c r="AU111" s="294" t="str">
        <f t="shared" si="22"/>
        <v>Boş</v>
      </c>
      <c r="AV111" s="294" t="str">
        <f t="shared" si="22"/>
        <v>Boş</v>
      </c>
      <c r="AW111" s="294" t="str">
        <f t="shared" si="22"/>
        <v>Boş</v>
      </c>
      <c r="AX111" s="294">
        <f t="shared" si="16"/>
        <v>4</v>
      </c>
    </row>
    <row r="112" spans="1:50" ht="15.75" customHeight="1" x14ac:dyDescent="0.25">
      <c r="A112" s="807"/>
      <c r="B112" s="102">
        <v>0.625</v>
      </c>
      <c r="C112" s="301" t="s">
        <v>97</v>
      </c>
      <c r="D112" s="301" t="s">
        <v>97</v>
      </c>
      <c r="E112" s="301" t="s">
        <v>97</v>
      </c>
      <c r="F112" s="301" t="s">
        <v>97</v>
      </c>
      <c r="G112" s="301" t="s">
        <v>97</v>
      </c>
      <c r="H112" s="301" t="s">
        <v>97</v>
      </c>
      <c r="I112" s="301" t="s">
        <v>97</v>
      </c>
      <c r="J112" s="301" t="s">
        <v>97</v>
      </c>
      <c r="K112" s="301" t="s">
        <v>97</v>
      </c>
      <c r="L112" s="301" t="s">
        <v>97</v>
      </c>
      <c r="M112" s="301" t="s">
        <v>97</v>
      </c>
      <c r="N112" s="301" t="s">
        <v>97</v>
      </c>
      <c r="O112" s="301" t="s">
        <v>97</v>
      </c>
      <c r="P112" s="301" t="s">
        <v>97</v>
      </c>
      <c r="Q112" s="301" t="s">
        <v>97</v>
      </c>
      <c r="R112" s="301" t="s">
        <v>97</v>
      </c>
      <c r="S112" s="301" t="s">
        <v>97</v>
      </c>
      <c r="T112" s="301" t="s">
        <v>97</v>
      </c>
      <c r="U112" s="301" t="s">
        <v>97</v>
      </c>
      <c r="V112" s="301" t="s">
        <v>97</v>
      </c>
      <c r="W112" s="301" t="s">
        <v>97</v>
      </c>
      <c r="X112" s="301" t="s">
        <v>97</v>
      </c>
      <c r="Y112" s="301" t="s">
        <v>97</v>
      </c>
      <c r="Z112" s="294">
        <f>'PROGRAM-DERS'!W116</f>
        <v>4</v>
      </c>
      <c r="AA112" s="294">
        <f t="shared" si="15"/>
        <v>0</v>
      </c>
      <c r="AB112" s="294" t="str">
        <f t="shared" si="12"/>
        <v/>
      </c>
      <c r="AC112" s="294" t="str">
        <f t="shared" si="21"/>
        <v/>
      </c>
      <c r="AD112" s="294" t="str">
        <f t="shared" si="21"/>
        <v/>
      </c>
      <c r="AE112" s="294" t="str">
        <f t="shared" si="21"/>
        <v/>
      </c>
      <c r="AF112" s="294" t="str">
        <f t="shared" si="21"/>
        <v/>
      </c>
      <c r="AG112" s="294" t="str">
        <f t="shared" si="21"/>
        <v/>
      </c>
      <c r="AH112" s="294" t="str">
        <f t="shared" si="21"/>
        <v/>
      </c>
      <c r="AI112" s="294" t="str">
        <f t="shared" si="21"/>
        <v/>
      </c>
      <c r="AJ112" s="294" t="str">
        <f t="shared" si="21"/>
        <v/>
      </c>
      <c r="AK112" s="294" t="str">
        <f t="shared" si="21"/>
        <v/>
      </c>
      <c r="AL112" s="294" t="str">
        <f t="shared" si="21"/>
        <v/>
      </c>
      <c r="AM112" s="294" t="str">
        <f t="shared" si="14"/>
        <v>Boş</v>
      </c>
      <c r="AN112" s="294" t="str">
        <f t="shared" si="22"/>
        <v>Boş</v>
      </c>
      <c r="AO112" s="294" t="str">
        <f t="shared" si="22"/>
        <v>Boş</v>
      </c>
      <c r="AP112" s="294" t="str">
        <f t="shared" si="22"/>
        <v>Boş</v>
      </c>
      <c r="AQ112" s="294" t="str">
        <f t="shared" si="22"/>
        <v>Boş</v>
      </c>
      <c r="AR112" s="294" t="str">
        <f t="shared" si="22"/>
        <v>Boş</v>
      </c>
      <c r="AS112" s="294" t="str">
        <f t="shared" si="22"/>
        <v>Boş</v>
      </c>
      <c r="AT112" s="294" t="str">
        <f t="shared" si="22"/>
        <v>Boş</v>
      </c>
      <c r="AU112" s="294" t="str">
        <f t="shared" si="22"/>
        <v>Boş</v>
      </c>
      <c r="AV112" s="294" t="str">
        <f t="shared" si="22"/>
        <v>Boş</v>
      </c>
      <c r="AW112" s="294" t="str">
        <f t="shared" si="22"/>
        <v>Boş</v>
      </c>
      <c r="AX112" s="294">
        <f t="shared" si="16"/>
        <v>4</v>
      </c>
    </row>
    <row r="113" spans="1:50" ht="15.75" customHeight="1" x14ac:dyDescent="0.25">
      <c r="A113" s="807"/>
      <c r="B113" s="102">
        <v>0.66666666666666696</v>
      </c>
      <c r="C113" s="301" t="s">
        <v>97</v>
      </c>
      <c r="D113" s="301" t="s">
        <v>97</v>
      </c>
      <c r="E113" s="301" t="s">
        <v>97</v>
      </c>
      <c r="F113" s="301" t="s">
        <v>97</v>
      </c>
      <c r="G113" s="301" t="s">
        <v>97</v>
      </c>
      <c r="H113" s="301" t="s">
        <v>97</v>
      </c>
      <c r="I113" s="301" t="s">
        <v>97</v>
      </c>
      <c r="J113" s="301" t="s">
        <v>97</v>
      </c>
      <c r="K113" s="301" t="s">
        <v>97</v>
      </c>
      <c r="L113" s="301" t="s">
        <v>97</v>
      </c>
      <c r="M113" s="301" t="s">
        <v>97</v>
      </c>
      <c r="N113" s="301" t="s">
        <v>97</v>
      </c>
      <c r="O113" s="301" t="s">
        <v>97</v>
      </c>
      <c r="P113" s="301" t="s">
        <v>97</v>
      </c>
      <c r="Q113" s="301" t="s">
        <v>97</v>
      </c>
      <c r="R113" s="301" t="s">
        <v>97</v>
      </c>
      <c r="S113" s="301" t="s">
        <v>97</v>
      </c>
      <c r="T113" s="301" t="s">
        <v>97</v>
      </c>
      <c r="U113" s="301" t="s">
        <v>97</v>
      </c>
      <c r="V113" s="301" t="s">
        <v>97</v>
      </c>
      <c r="W113" s="301" t="s">
        <v>97</v>
      </c>
      <c r="X113" s="301" t="s">
        <v>97</v>
      </c>
      <c r="Y113" s="301" t="s">
        <v>97</v>
      </c>
      <c r="Z113" s="294">
        <f>'PROGRAM-DERS'!W117</f>
        <v>4</v>
      </c>
      <c r="AA113" s="294">
        <f t="shared" si="15"/>
        <v>0</v>
      </c>
      <c r="AB113" s="294" t="str">
        <f t="shared" si="12"/>
        <v/>
      </c>
      <c r="AC113" s="294" t="str">
        <f t="shared" si="21"/>
        <v/>
      </c>
      <c r="AD113" s="294" t="str">
        <f t="shared" si="21"/>
        <v/>
      </c>
      <c r="AE113" s="294" t="str">
        <f t="shared" si="21"/>
        <v/>
      </c>
      <c r="AF113" s="294" t="str">
        <f t="shared" si="21"/>
        <v/>
      </c>
      <c r="AG113" s="294" t="str">
        <f t="shared" si="21"/>
        <v/>
      </c>
      <c r="AH113" s="294" t="str">
        <f t="shared" si="21"/>
        <v/>
      </c>
      <c r="AI113" s="294" t="str">
        <f t="shared" si="21"/>
        <v/>
      </c>
      <c r="AJ113" s="294" t="str">
        <f t="shared" si="21"/>
        <v/>
      </c>
      <c r="AK113" s="294" t="str">
        <f t="shared" si="21"/>
        <v/>
      </c>
      <c r="AL113" s="294" t="str">
        <f t="shared" si="21"/>
        <v/>
      </c>
      <c r="AM113" s="294" t="str">
        <f t="shared" si="14"/>
        <v>Boş</v>
      </c>
      <c r="AN113" s="294" t="str">
        <f t="shared" si="22"/>
        <v>Boş</v>
      </c>
      <c r="AO113" s="294" t="str">
        <f t="shared" si="22"/>
        <v>Boş</v>
      </c>
      <c r="AP113" s="294" t="str">
        <f t="shared" si="22"/>
        <v>Boş</v>
      </c>
      <c r="AQ113" s="294" t="str">
        <f t="shared" si="22"/>
        <v>Boş</v>
      </c>
      <c r="AR113" s="294" t="str">
        <f t="shared" si="22"/>
        <v>Boş</v>
      </c>
      <c r="AS113" s="294" t="str">
        <f t="shared" si="22"/>
        <v>Boş</v>
      </c>
      <c r="AT113" s="294" t="str">
        <f t="shared" si="22"/>
        <v>Boş</v>
      </c>
      <c r="AU113" s="294" t="str">
        <f t="shared" si="22"/>
        <v>Boş</v>
      </c>
      <c r="AV113" s="294" t="str">
        <f t="shared" si="22"/>
        <v>Boş</v>
      </c>
      <c r="AW113" s="294" t="str">
        <f t="shared" si="22"/>
        <v>Boş</v>
      </c>
      <c r="AX113" s="294">
        <f t="shared" si="16"/>
        <v>4</v>
      </c>
    </row>
    <row r="114" spans="1:50" ht="15.75" customHeight="1" x14ac:dyDescent="0.25">
      <c r="A114" s="807"/>
      <c r="B114" s="102">
        <v>0.70833333333333304</v>
      </c>
      <c r="C114" s="301" t="s">
        <v>97</v>
      </c>
      <c r="D114" s="301" t="s">
        <v>97</v>
      </c>
      <c r="E114" s="301" t="s">
        <v>97</v>
      </c>
      <c r="F114" s="301" t="s">
        <v>97</v>
      </c>
      <c r="G114" s="301" t="s">
        <v>97</v>
      </c>
      <c r="H114" s="301" t="s">
        <v>97</v>
      </c>
      <c r="I114" s="301" t="s">
        <v>97</v>
      </c>
      <c r="J114" s="301" t="s">
        <v>97</v>
      </c>
      <c r="K114" s="301" t="s">
        <v>97</v>
      </c>
      <c r="L114" s="301" t="s">
        <v>97</v>
      </c>
      <c r="M114" s="301" t="s">
        <v>97</v>
      </c>
      <c r="N114" s="301" t="s">
        <v>97</v>
      </c>
      <c r="O114" s="301" t="s">
        <v>97</v>
      </c>
      <c r="P114" s="301" t="s">
        <v>97</v>
      </c>
      <c r="Q114" s="301" t="s">
        <v>97</v>
      </c>
      <c r="R114" s="301" t="s">
        <v>97</v>
      </c>
      <c r="S114" s="301" t="s">
        <v>97</v>
      </c>
      <c r="T114" s="301" t="s">
        <v>97</v>
      </c>
      <c r="U114" s="301" t="s">
        <v>97</v>
      </c>
      <c r="V114" s="301" t="s">
        <v>97</v>
      </c>
      <c r="W114" s="301" t="s">
        <v>97</v>
      </c>
      <c r="X114" s="301" t="s">
        <v>97</v>
      </c>
      <c r="Y114" s="301" t="s">
        <v>97</v>
      </c>
      <c r="Z114" s="294">
        <f>'PROGRAM-DERS'!W118</f>
        <v>4</v>
      </c>
      <c r="AA114" s="294">
        <f t="shared" si="15"/>
        <v>0</v>
      </c>
      <c r="AB114" s="294" t="str">
        <f t="shared" si="12"/>
        <v/>
      </c>
      <c r="AC114" s="294" t="str">
        <f t="shared" si="21"/>
        <v/>
      </c>
      <c r="AD114" s="294" t="str">
        <f t="shared" si="21"/>
        <v/>
      </c>
      <c r="AE114" s="294" t="str">
        <f t="shared" si="21"/>
        <v/>
      </c>
      <c r="AF114" s="294" t="str">
        <f t="shared" si="21"/>
        <v/>
      </c>
      <c r="AG114" s="294" t="str">
        <f t="shared" si="21"/>
        <v/>
      </c>
      <c r="AH114" s="294" t="str">
        <f t="shared" si="21"/>
        <v/>
      </c>
      <c r="AI114" s="294" t="str">
        <f t="shared" si="21"/>
        <v/>
      </c>
      <c r="AJ114" s="294" t="str">
        <f t="shared" si="21"/>
        <v/>
      </c>
      <c r="AK114" s="294" t="str">
        <f t="shared" si="21"/>
        <v/>
      </c>
      <c r="AL114" s="294" t="str">
        <f t="shared" si="21"/>
        <v/>
      </c>
      <c r="AM114" s="294" t="str">
        <f t="shared" si="14"/>
        <v>Boş</v>
      </c>
      <c r="AN114" s="294" t="str">
        <f t="shared" si="22"/>
        <v>Boş</v>
      </c>
      <c r="AO114" s="294" t="str">
        <f t="shared" si="22"/>
        <v>Boş</v>
      </c>
      <c r="AP114" s="294" t="str">
        <f t="shared" si="22"/>
        <v>Boş</v>
      </c>
      <c r="AQ114" s="294" t="str">
        <f t="shared" si="22"/>
        <v>Boş</v>
      </c>
      <c r="AR114" s="294" t="str">
        <f t="shared" si="22"/>
        <v>Boş</v>
      </c>
      <c r="AS114" s="294" t="str">
        <f t="shared" si="22"/>
        <v>Boş</v>
      </c>
      <c r="AT114" s="294" t="str">
        <f t="shared" si="22"/>
        <v>Boş</v>
      </c>
      <c r="AU114" s="294" t="str">
        <f t="shared" si="22"/>
        <v>Boş</v>
      </c>
      <c r="AV114" s="294" t="str">
        <f t="shared" si="22"/>
        <v>Boş</v>
      </c>
      <c r="AW114" s="294" t="str">
        <f t="shared" si="22"/>
        <v>Boş</v>
      </c>
      <c r="AX114" s="294">
        <f t="shared" si="16"/>
        <v>4</v>
      </c>
    </row>
    <row r="115" spans="1:50" ht="15.75" customHeight="1" x14ac:dyDescent="0.25">
      <c r="A115" s="807"/>
      <c r="B115" s="102">
        <v>0.75</v>
      </c>
      <c r="C115" s="301" t="s">
        <v>97</v>
      </c>
      <c r="D115" s="301" t="s">
        <v>97</v>
      </c>
      <c r="E115" s="301" t="s">
        <v>97</v>
      </c>
      <c r="F115" s="301" t="s">
        <v>97</v>
      </c>
      <c r="G115" s="301" t="s">
        <v>97</v>
      </c>
      <c r="H115" s="301" t="s">
        <v>97</v>
      </c>
      <c r="I115" s="301" t="s">
        <v>97</v>
      </c>
      <c r="J115" s="301" t="s">
        <v>97</v>
      </c>
      <c r="K115" s="301" t="s">
        <v>97</v>
      </c>
      <c r="L115" s="301" t="s">
        <v>97</v>
      </c>
      <c r="M115" s="301" t="s">
        <v>97</v>
      </c>
      <c r="N115" s="301" t="s">
        <v>97</v>
      </c>
      <c r="O115" s="301" t="s">
        <v>97</v>
      </c>
      <c r="P115" s="301" t="s">
        <v>97</v>
      </c>
      <c r="Q115" s="301" t="s">
        <v>97</v>
      </c>
      <c r="R115" s="301" t="s">
        <v>97</v>
      </c>
      <c r="S115" s="301" t="s">
        <v>97</v>
      </c>
      <c r="T115" s="301" t="s">
        <v>97</v>
      </c>
      <c r="U115" s="301" t="s">
        <v>97</v>
      </c>
      <c r="V115" s="301" t="s">
        <v>97</v>
      </c>
      <c r="W115" s="301" t="s">
        <v>97</v>
      </c>
      <c r="X115" s="301" t="s">
        <v>97</v>
      </c>
      <c r="Y115" s="301" t="s">
        <v>97</v>
      </c>
      <c r="Z115" s="294">
        <f>'PROGRAM-DERS'!W119</f>
        <v>4</v>
      </c>
      <c r="AA115" s="294">
        <f t="shared" si="15"/>
        <v>0</v>
      </c>
      <c r="AB115" s="294" t="str">
        <f t="shared" si="12"/>
        <v/>
      </c>
      <c r="AC115" s="294" t="str">
        <f t="shared" si="21"/>
        <v/>
      </c>
      <c r="AD115" s="294" t="str">
        <f t="shared" si="21"/>
        <v/>
      </c>
      <c r="AE115" s="294" t="str">
        <f t="shared" si="21"/>
        <v/>
      </c>
      <c r="AF115" s="294" t="str">
        <f t="shared" si="21"/>
        <v/>
      </c>
      <c r="AG115" s="294" t="str">
        <f t="shared" si="21"/>
        <v/>
      </c>
      <c r="AH115" s="294" t="str">
        <f t="shared" si="21"/>
        <v/>
      </c>
      <c r="AI115" s="294" t="str">
        <f t="shared" si="21"/>
        <v/>
      </c>
      <c r="AJ115" s="294" t="str">
        <f t="shared" si="21"/>
        <v/>
      </c>
      <c r="AK115" s="294" t="str">
        <f t="shared" si="21"/>
        <v/>
      </c>
      <c r="AL115" s="294" t="str">
        <f t="shared" si="21"/>
        <v/>
      </c>
      <c r="AM115" s="294" t="str">
        <f t="shared" si="14"/>
        <v>Boş</v>
      </c>
      <c r="AN115" s="294" t="str">
        <f t="shared" si="22"/>
        <v>Boş</v>
      </c>
      <c r="AO115" s="294" t="str">
        <f t="shared" si="22"/>
        <v>Boş</v>
      </c>
      <c r="AP115" s="294" t="str">
        <f t="shared" si="22"/>
        <v>Boş</v>
      </c>
      <c r="AQ115" s="294" t="str">
        <f t="shared" si="22"/>
        <v>Boş</v>
      </c>
      <c r="AR115" s="294" t="str">
        <f t="shared" si="22"/>
        <v>Boş</v>
      </c>
      <c r="AS115" s="294" t="str">
        <f t="shared" si="22"/>
        <v>Boş</v>
      </c>
      <c r="AT115" s="294" t="str">
        <f t="shared" si="22"/>
        <v>Boş</v>
      </c>
      <c r="AU115" s="294" t="str">
        <f t="shared" si="22"/>
        <v>Boş</v>
      </c>
      <c r="AV115" s="294" t="str">
        <f t="shared" si="22"/>
        <v>Boş</v>
      </c>
      <c r="AW115" s="294" t="str">
        <f t="shared" si="22"/>
        <v>Boş</v>
      </c>
      <c r="AX115" s="294">
        <f t="shared" si="16"/>
        <v>4</v>
      </c>
    </row>
    <row r="116" spans="1:50" ht="15.75" customHeight="1" x14ac:dyDescent="0.25">
      <c r="A116" s="807"/>
      <c r="B116" s="102">
        <v>0.79166666666666696</v>
      </c>
      <c r="C116" s="301" t="s">
        <v>97</v>
      </c>
      <c r="D116" s="301" t="s">
        <v>97</v>
      </c>
      <c r="E116" s="301" t="s">
        <v>97</v>
      </c>
      <c r="F116" s="301" t="s">
        <v>97</v>
      </c>
      <c r="G116" s="301" t="s">
        <v>97</v>
      </c>
      <c r="H116" s="301" t="s">
        <v>97</v>
      </c>
      <c r="I116" s="301" t="s">
        <v>97</v>
      </c>
      <c r="J116" s="301" t="s">
        <v>97</v>
      </c>
      <c r="K116" s="301" t="s">
        <v>97</v>
      </c>
      <c r="L116" s="301" t="s">
        <v>97</v>
      </c>
      <c r="M116" s="301" t="s">
        <v>97</v>
      </c>
      <c r="N116" s="301" t="s">
        <v>97</v>
      </c>
      <c r="O116" s="301" t="s">
        <v>97</v>
      </c>
      <c r="P116" s="301" t="s">
        <v>97</v>
      </c>
      <c r="Q116" s="301" t="s">
        <v>97</v>
      </c>
      <c r="R116" s="301" t="s">
        <v>97</v>
      </c>
      <c r="S116" s="301" t="s">
        <v>97</v>
      </c>
      <c r="T116" s="301" t="s">
        <v>97</v>
      </c>
      <c r="U116" s="301" t="s">
        <v>97</v>
      </c>
      <c r="V116" s="301" t="s">
        <v>97</v>
      </c>
      <c r="W116" s="301" t="s">
        <v>97</v>
      </c>
      <c r="X116" s="301" t="s">
        <v>97</v>
      </c>
      <c r="Y116" s="301" t="s">
        <v>97</v>
      </c>
      <c r="Z116" s="294">
        <f>'PROGRAM-DERS'!W120</f>
        <v>4</v>
      </c>
      <c r="AA116" s="294">
        <f t="shared" si="15"/>
        <v>0</v>
      </c>
      <c r="AB116" s="294" t="str">
        <f t="shared" si="12"/>
        <v/>
      </c>
      <c r="AC116" s="294" t="str">
        <f t="shared" si="21"/>
        <v/>
      </c>
      <c r="AD116" s="294" t="str">
        <f t="shared" si="21"/>
        <v/>
      </c>
      <c r="AE116" s="294" t="str">
        <f t="shared" si="21"/>
        <v/>
      </c>
      <c r="AF116" s="294" t="str">
        <f t="shared" si="21"/>
        <v/>
      </c>
      <c r="AG116" s="294" t="str">
        <f t="shared" si="21"/>
        <v/>
      </c>
      <c r="AH116" s="294" t="str">
        <f t="shared" si="21"/>
        <v/>
      </c>
      <c r="AI116" s="294" t="str">
        <f t="shared" si="21"/>
        <v/>
      </c>
      <c r="AJ116" s="294" t="str">
        <f t="shared" si="21"/>
        <v/>
      </c>
      <c r="AK116" s="294" t="str">
        <f t="shared" si="21"/>
        <v/>
      </c>
      <c r="AL116" s="294" t="str">
        <f t="shared" si="21"/>
        <v/>
      </c>
      <c r="AM116" s="294" t="str">
        <f t="shared" si="14"/>
        <v>Boş</v>
      </c>
      <c r="AN116" s="294" t="str">
        <f t="shared" si="22"/>
        <v>Boş</v>
      </c>
      <c r="AO116" s="294" t="str">
        <f t="shared" si="22"/>
        <v>Boş</v>
      </c>
      <c r="AP116" s="294" t="str">
        <f t="shared" si="22"/>
        <v>Boş</v>
      </c>
      <c r="AQ116" s="294" t="str">
        <f t="shared" si="22"/>
        <v>Boş</v>
      </c>
      <c r="AR116" s="294" t="str">
        <f t="shared" si="22"/>
        <v>Boş</v>
      </c>
      <c r="AS116" s="294" t="str">
        <f t="shared" si="22"/>
        <v>Boş</v>
      </c>
      <c r="AT116" s="294" t="str">
        <f t="shared" si="22"/>
        <v>Boş</v>
      </c>
      <c r="AU116" s="294" t="str">
        <f t="shared" si="22"/>
        <v>Boş</v>
      </c>
      <c r="AV116" s="294" t="str">
        <f t="shared" si="22"/>
        <v>Boş</v>
      </c>
      <c r="AW116" s="294" t="str">
        <f t="shared" si="22"/>
        <v>Boş</v>
      </c>
      <c r="AX116" s="294">
        <f t="shared" si="16"/>
        <v>4</v>
      </c>
    </row>
    <row r="117" spans="1:50" ht="15.75" customHeight="1" x14ac:dyDescent="0.25">
      <c r="A117" s="807"/>
      <c r="B117" s="102">
        <v>0.83333333333333304</v>
      </c>
      <c r="C117" s="301" t="s">
        <v>97</v>
      </c>
      <c r="D117" s="301" t="s">
        <v>97</v>
      </c>
      <c r="E117" s="301" t="s">
        <v>97</v>
      </c>
      <c r="F117" s="301" t="s">
        <v>97</v>
      </c>
      <c r="G117" s="301" t="s">
        <v>97</v>
      </c>
      <c r="H117" s="301" t="s">
        <v>97</v>
      </c>
      <c r="I117" s="301" t="s">
        <v>97</v>
      </c>
      <c r="J117" s="301" t="s">
        <v>97</v>
      </c>
      <c r="K117" s="301" t="s">
        <v>97</v>
      </c>
      <c r="L117" s="301" t="s">
        <v>97</v>
      </c>
      <c r="M117" s="301" t="s">
        <v>97</v>
      </c>
      <c r="N117" s="301" t="s">
        <v>97</v>
      </c>
      <c r="O117" s="301" t="s">
        <v>97</v>
      </c>
      <c r="P117" s="301" t="s">
        <v>97</v>
      </c>
      <c r="Q117" s="301" t="s">
        <v>97</v>
      </c>
      <c r="R117" s="301" t="s">
        <v>97</v>
      </c>
      <c r="S117" s="301" t="s">
        <v>97</v>
      </c>
      <c r="T117" s="301" t="s">
        <v>97</v>
      </c>
      <c r="U117" s="301" t="s">
        <v>97</v>
      </c>
      <c r="V117" s="301" t="s">
        <v>97</v>
      </c>
      <c r="W117" s="301" t="s">
        <v>97</v>
      </c>
      <c r="X117" s="301" t="s">
        <v>97</v>
      </c>
      <c r="Y117" s="301" t="s">
        <v>97</v>
      </c>
      <c r="Z117" s="294">
        <f>'PROGRAM-DERS'!W121</f>
        <v>4</v>
      </c>
      <c r="AA117" s="294">
        <f t="shared" si="15"/>
        <v>0</v>
      </c>
      <c r="AB117" s="294" t="str">
        <f t="shared" si="12"/>
        <v/>
      </c>
      <c r="AC117" s="294" t="str">
        <f t="shared" si="21"/>
        <v/>
      </c>
      <c r="AD117" s="294" t="str">
        <f t="shared" si="21"/>
        <v/>
      </c>
      <c r="AE117" s="294" t="str">
        <f t="shared" si="21"/>
        <v/>
      </c>
      <c r="AF117" s="294" t="str">
        <f t="shared" si="21"/>
        <v/>
      </c>
      <c r="AG117" s="294" t="str">
        <f t="shared" si="21"/>
        <v/>
      </c>
      <c r="AH117" s="294" t="str">
        <f t="shared" si="21"/>
        <v/>
      </c>
      <c r="AI117" s="294" t="str">
        <f t="shared" si="21"/>
        <v/>
      </c>
      <c r="AJ117" s="294" t="str">
        <f t="shared" si="21"/>
        <v/>
      </c>
      <c r="AK117" s="294" t="str">
        <f t="shared" si="21"/>
        <v/>
      </c>
      <c r="AL117" s="294" t="str">
        <f t="shared" si="21"/>
        <v/>
      </c>
      <c r="AM117" s="294" t="str">
        <f t="shared" si="14"/>
        <v>Boş</v>
      </c>
      <c r="AN117" s="294" t="str">
        <f t="shared" si="22"/>
        <v>Boş</v>
      </c>
      <c r="AO117" s="294" t="str">
        <f t="shared" si="22"/>
        <v>Boş</v>
      </c>
      <c r="AP117" s="294" t="str">
        <f t="shared" si="22"/>
        <v>Boş</v>
      </c>
      <c r="AQ117" s="294" t="str">
        <f t="shared" si="22"/>
        <v>Boş</v>
      </c>
      <c r="AR117" s="294" t="str">
        <f t="shared" si="22"/>
        <v>Boş</v>
      </c>
      <c r="AS117" s="294" t="str">
        <f t="shared" si="22"/>
        <v>Boş</v>
      </c>
      <c r="AT117" s="294" t="str">
        <f t="shared" si="22"/>
        <v>Boş</v>
      </c>
      <c r="AU117" s="294" t="str">
        <f t="shared" si="22"/>
        <v>Boş</v>
      </c>
      <c r="AV117" s="294" t="str">
        <f t="shared" si="22"/>
        <v>Boş</v>
      </c>
      <c r="AW117" s="294" t="str">
        <f t="shared" si="22"/>
        <v>Boş</v>
      </c>
      <c r="AX117" s="294">
        <f t="shared" si="16"/>
        <v>4</v>
      </c>
    </row>
    <row r="118" spans="1:50" ht="15.75" customHeight="1" x14ac:dyDescent="0.25">
      <c r="A118" s="807"/>
      <c r="B118" s="102">
        <v>0.875</v>
      </c>
      <c r="C118" s="301" t="s">
        <v>97</v>
      </c>
      <c r="D118" s="301" t="s">
        <v>97</v>
      </c>
      <c r="E118" s="301" t="s">
        <v>97</v>
      </c>
      <c r="F118" s="301" t="s">
        <v>97</v>
      </c>
      <c r="G118" s="301" t="s">
        <v>97</v>
      </c>
      <c r="H118" s="301" t="s">
        <v>97</v>
      </c>
      <c r="I118" s="301" t="s">
        <v>97</v>
      </c>
      <c r="J118" s="301" t="s">
        <v>97</v>
      </c>
      <c r="K118" s="301" t="s">
        <v>97</v>
      </c>
      <c r="L118" s="301" t="s">
        <v>97</v>
      </c>
      <c r="M118" s="301" t="s">
        <v>97</v>
      </c>
      <c r="N118" s="301" t="s">
        <v>97</v>
      </c>
      <c r="O118" s="301" t="s">
        <v>97</v>
      </c>
      <c r="P118" s="301" t="s">
        <v>97</v>
      </c>
      <c r="Q118" s="301" t="s">
        <v>97</v>
      </c>
      <c r="R118" s="301" t="s">
        <v>97</v>
      </c>
      <c r="S118" s="301" t="s">
        <v>97</v>
      </c>
      <c r="T118" s="301" t="s">
        <v>97</v>
      </c>
      <c r="U118" s="301" t="s">
        <v>97</v>
      </c>
      <c r="V118" s="301" t="s">
        <v>97</v>
      </c>
      <c r="W118" s="301" t="s">
        <v>97</v>
      </c>
      <c r="X118" s="301" t="s">
        <v>97</v>
      </c>
      <c r="Y118" s="301" t="s">
        <v>97</v>
      </c>
      <c r="Z118" s="294">
        <f>'PROGRAM-DERS'!W122</f>
        <v>4</v>
      </c>
      <c r="AA118" s="294">
        <f t="shared" si="15"/>
        <v>0</v>
      </c>
      <c r="AB118" s="294" t="str">
        <f t="shared" si="12"/>
        <v/>
      </c>
      <c r="AC118" s="294" t="str">
        <f t="shared" si="21"/>
        <v/>
      </c>
      <c r="AD118" s="294" t="str">
        <f t="shared" si="21"/>
        <v/>
      </c>
      <c r="AE118" s="294" t="str">
        <f t="shared" si="21"/>
        <v/>
      </c>
      <c r="AF118" s="294" t="str">
        <f t="shared" si="21"/>
        <v/>
      </c>
      <c r="AG118" s="294" t="str">
        <f t="shared" si="21"/>
        <v/>
      </c>
      <c r="AH118" s="294" t="str">
        <f t="shared" si="21"/>
        <v/>
      </c>
      <c r="AI118" s="294" t="str">
        <f t="shared" si="21"/>
        <v/>
      </c>
      <c r="AJ118" s="294" t="str">
        <f t="shared" si="21"/>
        <v/>
      </c>
      <c r="AK118" s="294" t="str">
        <f t="shared" si="21"/>
        <v/>
      </c>
      <c r="AL118" s="294" t="str">
        <f t="shared" si="21"/>
        <v/>
      </c>
      <c r="AM118" s="294" t="str">
        <f t="shared" si="14"/>
        <v>Boş</v>
      </c>
      <c r="AN118" s="294" t="str">
        <f t="shared" si="22"/>
        <v>Boş</v>
      </c>
      <c r="AO118" s="294" t="str">
        <f t="shared" si="22"/>
        <v>Boş</v>
      </c>
      <c r="AP118" s="294" t="str">
        <f t="shared" si="22"/>
        <v>Boş</v>
      </c>
      <c r="AQ118" s="294" t="str">
        <f t="shared" si="22"/>
        <v>Boş</v>
      </c>
      <c r="AR118" s="294" t="str">
        <f t="shared" si="22"/>
        <v>Boş</v>
      </c>
      <c r="AS118" s="294" t="str">
        <f t="shared" si="22"/>
        <v>Boş</v>
      </c>
      <c r="AT118" s="294" t="str">
        <f t="shared" si="22"/>
        <v>Boş</v>
      </c>
      <c r="AU118" s="294" t="str">
        <f t="shared" si="22"/>
        <v>Boş</v>
      </c>
      <c r="AV118" s="294" t="str">
        <f t="shared" si="22"/>
        <v>Boş</v>
      </c>
      <c r="AW118" s="294" t="str">
        <f t="shared" si="22"/>
        <v>Boş</v>
      </c>
      <c r="AX118" s="294">
        <f t="shared" si="16"/>
        <v>4</v>
      </c>
    </row>
    <row r="119" spans="1:50" ht="15.75" customHeight="1" x14ac:dyDescent="0.25">
      <c r="A119" s="807"/>
      <c r="B119" s="102">
        <v>0.91666666666666596</v>
      </c>
      <c r="C119" s="301" t="s">
        <v>97</v>
      </c>
      <c r="D119" s="301" t="s">
        <v>97</v>
      </c>
      <c r="E119" s="301" t="s">
        <v>97</v>
      </c>
      <c r="F119" s="301" t="s">
        <v>97</v>
      </c>
      <c r="G119" s="301" t="s">
        <v>97</v>
      </c>
      <c r="H119" s="301" t="s">
        <v>97</v>
      </c>
      <c r="I119" s="301" t="s">
        <v>97</v>
      </c>
      <c r="J119" s="301" t="s">
        <v>97</v>
      </c>
      <c r="K119" s="301" t="s">
        <v>97</v>
      </c>
      <c r="L119" s="301" t="s">
        <v>97</v>
      </c>
      <c r="M119" s="301" t="s">
        <v>97</v>
      </c>
      <c r="N119" s="301" t="s">
        <v>97</v>
      </c>
      <c r="O119" s="301" t="s">
        <v>97</v>
      </c>
      <c r="P119" s="301" t="s">
        <v>97</v>
      </c>
      <c r="Q119" s="301" t="s">
        <v>97</v>
      </c>
      <c r="R119" s="301" t="s">
        <v>97</v>
      </c>
      <c r="S119" s="301" t="s">
        <v>97</v>
      </c>
      <c r="T119" s="301" t="s">
        <v>97</v>
      </c>
      <c r="U119" s="301" t="s">
        <v>97</v>
      </c>
      <c r="V119" s="301" t="s">
        <v>97</v>
      </c>
      <c r="W119" s="301" t="s">
        <v>97</v>
      </c>
      <c r="X119" s="301" t="s">
        <v>97</v>
      </c>
      <c r="Y119" s="301" t="s">
        <v>97</v>
      </c>
      <c r="Z119" s="294">
        <f>'PROGRAM-DERS'!W123</f>
        <v>4</v>
      </c>
      <c r="AA119" s="294">
        <f t="shared" si="15"/>
        <v>0</v>
      </c>
      <c r="AB119" s="294" t="str">
        <f t="shared" si="12"/>
        <v/>
      </c>
      <c r="AC119" s="294" t="str">
        <f t="shared" si="21"/>
        <v/>
      </c>
      <c r="AD119" s="294" t="str">
        <f t="shared" si="21"/>
        <v/>
      </c>
      <c r="AE119" s="294" t="str">
        <f t="shared" si="21"/>
        <v/>
      </c>
      <c r="AF119" s="294" t="str">
        <f t="shared" si="21"/>
        <v/>
      </c>
      <c r="AG119" s="294" t="str">
        <f t="shared" si="21"/>
        <v/>
      </c>
      <c r="AH119" s="294" t="str">
        <f t="shared" si="21"/>
        <v/>
      </c>
      <c r="AI119" s="294" t="str">
        <f t="shared" si="21"/>
        <v/>
      </c>
      <c r="AJ119" s="294" t="str">
        <f t="shared" si="21"/>
        <v/>
      </c>
      <c r="AK119" s="294" t="str">
        <f t="shared" si="21"/>
        <v/>
      </c>
      <c r="AL119" s="294" t="str">
        <f t="shared" si="21"/>
        <v/>
      </c>
      <c r="AM119" s="294" t="str">
        <f t="shared" si="14"/>
        <v>Boş</v>
      </c>
      <c r="AN119" s="294" t="str">
        <f t="shared" si="22"/>
        <v>Boş</v>
      </c>
      <c r="AO119" s="294" t="str">
        <f t="shared" si="22"/>
        <v>Boş</v>
      </c>
      <c r="AP119" s="294" t="str">
        <f t="shared" si="22"/>
        <v>Boş</v>
      </c>
      <c r="AQ119" s="294" t="str">
        <f t="shared" si="22"/>
        <v>Boş</v>
      </c>
      <c r="AR119" s="294" t="str">
        <f t="shared" si="22"/>
        <v>Boş</v>
      </c>
      <c r="AS119" s="294" t="str">
        <f t="shared" si="22"/>
        <v>Boş</v>
      </c>
      <c r="AT119" s="294" t="str">
        <f t="shared" si="22"/>
        <v>Boş</v>
      </c>
      <c r="AU119" s="294" t="str">
        <f t="shared" si="22"/>
        <v>Boş</v>
      </c>
      <c r="AV119" s="294" t="str">
        <f t="shared" si="22"/>
        <v>Boş</v>
      </c>
      <c r="AW119" s="294" t="str">
        <f t="shared" si="22"/>
        <v>Boş</v>
      </c>
      <c r="AX119" s="294">
        <f t="shared" si="16"/>
        <v>4</v>
      </c>
    </row>
    <row r="120" spans="1:50" ht="15.75" customHeight="1" thickBot="1" x14ac:dyDescent="0.3">
      <c r="A120" s="808"/>
      <c r="B120" s="103">
        <v>0.95833333333333304</v>
      </c>
      <c r="C120" s="301" t="s">
        <v>97</v>
      </c>
      <c r="D120" s="301" t="s">
        <v>97</v>
      </c>
      <c r="E120" s="301" t="s">
        <v>97</v>
      </c>
      <c r="F120" s="301" t="s">
        <v>97</v>
      </c>
      <c r="G120" s="301" t="s">
        <v>97</v>
      </c>
      <c r="H120" s="301" t="s">
        <v>97</v>
      </c>
      <c r="I120" s="301" t="s">
        <v>97</v>
      </c>
      <c r="J120" s="301" t="s">
        <v>97</v>
      </c>
      <c r="K120" s="301" t="s">
        <v>97</v>
      </c>
      <c r="L120" s="301" t="s">
        <v>97</v>
      </c>
      <c r="M120" s="301" t="s">
        <v>97</v>
      </c>
      <c r="N120" s="301" t="s">
        <v>97</v>
      </c>
      <c r="O120" s="301" t="s">
        <v>97</v>
      </c>
      <c r="P120" s="301" t="s">
        <v>97</v>
      </c>
      <c r="Q120" s="301" t="s">
        <v>97</v>
      </c>
      <c r="R120" s="301" t="s">
        <v>97</v>
      </c>
      <c r="S120" s="301" t="s">
        <v>97</v>
      </c>
      <c r="T120" s="301" t="s">
        <v>97</v>
      </c>
      <c r="U120" s="301" t="s">
        <v>97</v>
      </c>
      <c r="V120" s="301" t="s">
        <v>97</v>
      </c>
      <c r="W120" s="301" t="s">
        <v>97</v>
      </c>
      <c r="X120" s="301" t="s">
        <v>97</v>
      </c>
      <c r="Y120" s="301" t="s">
        <v>97</v>
      </c>
      <c r="Z120" s="294">
        <f>'PROGRAM-DERS'!W124</f>
        <v>4</v>
      </c>
      <c r="AA120" s="294">
        <f t="shared" si="15"/>
        <v>0</v>
      </c>
      <c r="AB120" s="294" t="str">
        <f t="shared" si="12"/>
        <v/>
      </c>
      <c r="AC120" s="294" t="str">
        <f t="shared" si="21"/>
        <v/>
      </c>
      <c r="AD120" s="294" t="str">
        <f t="shared" si="21"/>
        <v/>
      </c>
      <c r="AE120" s="294" t="str">
        <f t="shared" si="21"/>
        <v/>
      </c>
      <c r="AF120" s="294" t="str">
        <f t="shared" si="21"/>
        <v/>
      </c>
      <c r="AG120" s="294" t="str">
        <f t="shared" si="21"/>
        <v/>
      </c>
      <c r="AH120" s="294" t="str">
        <f t="shared" si="21"/>
        <v/>
      </c>
      <c r="AI120" s="294" t="str">
        <f t="shared" si="21"/>
        <v/>
      </c>
      <c r="AJ120" s="294" t="str">
        <f t="shared" si="21"/>
        <v/>
      </c>
      <c r="AK120" s="294" t="str">
        <f t="shared" si="21"/>
        <v/>
      </c>
      <c r="AL120" s="294" t="str">
        <f t="shared" si="21"/>
        <v/>
      </c>
      <c r="AM120" s="294" t="str">
        <f t="shared" si="14"/>
        <v>Boş</v>
      </c>
      <c r="AN120" s="294" t="str">
        <f t="shared" si="22"/>
        <v>Boş</v>
      </c>
      <c r="AO120" s="294" t="str">
        <f t="shared" si="22"/>
        <v>Boş</v>
      </c>
      <c r="AP120" s="294" t="str">
        <f t="shared" si="22"/>
        <v>Boş</v>
      </c>
      <c r="AQ120" s="294" t="str">
        <f t="shared" si="22"/>
        <v>Boş</v>
      </c>
      <c r="AR120" s="294" t="str">
        <f t="shared" si="22"/>
        <v>Boş</v>
      </c>
      <c r="AS120" s="294" t="str">
        <f t="shared" si="22"/>
        <v>Boş</v>
      </c>
      <c r="AT120" s="294" t="str">
        <f t="shared" si="22"/>
        <v>Boş</v>
      </c>
      <c r="AU120" s="294" t="str">
        <f t="shared" si="22"/>
        <v>Boş</v>
      </c>
      <c r="AV120" s="294" t="str">
        <f t="shared" si="22"/>
        <v>Boş</v>
      </c>
      <c r="AW120" s="294" t="str">
        <f t="shared" si="22"/>
        <v>Boş</v>
      </c>
      <c r="AX120" s="294">
        <f t="shared" si="16"/>
        <v>4</v>
      </c>
    </row>
  </sheetData>
  <mergeCells count="9">
    <mergeCell ref="C2:F2"/>
    <mergeCell ref="C3:F3"/>
    <mergeCell ref="A104:A120"/>
    <mergeCell ref="A70:A86"/>
    <mergeCell ref="A2:A18"/>
    <mergeCell ref="A19:A35"/>
    <mergeCell ref="A36:A52"/>
    <mergeCell ref="A53:A69"/>
    <mergeCell ref="A87:A103"/>
  </mergeCells>
  <dataValidations count="1">
    <dataValidation type="list" showInputMessage="1" showErrorMessage="1" errorTitle="Hatalı Sınıf" error="Lütfen listeden bir sınıf seçiniz." sqref="C2:C120 G2:Y3 D4:Y120">
      <formula1>$BC$2:$BC$16</formula1>
    </dataValidation>
  </dataValidations>
  <pageMargins left="0.70866141732283472" right="0.70866141732283472" top="0.74803149606299213" bottom="0.74803149606299213" header="0.31496062992125984" footer="0.31496062992125984"/>
  <pageSetup paperSize="142" scale="50" fitToHeight="0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0"/>
  <sheetViews>
    <sheetView zoomScale="70" zoomScaleNormal="70" workbookViewId="0">
      <pane xSplit="2" ySplit="1" topLeftCell="C47" activePane="bottomRight" state="frozen"/>
      <selection pane="topRight" activeCell="C1" sqref="C1"/>
      <selection pane="bottomLeft" activeCell="A2" sqref="A2"/>
      <selection pane="bottomRight" activeCell="I90" sqref="I90"/>
    </sheetView>
  </sheetViews>
  <sheetFormatPr defaultColWidth="9.140625" defaultRowHeight="18.75" x14ac:dyDescent="0.25"/>
  <cols>
    <col min="1" max="1" width="5.85546875" style="3" bestFit="1" customWidth="1"/>
    <col min="2" max="2" width="8.7109375" style="3" bestFit="1" customWidth="1"/>
    <col min="3" max="3" width="17.28515625" style="3" bestFit="1" customWidth="1"/>
    <col min="4" max="4" width="19" style="3" customWidth="1"/>
    <col min="5" max="5" width="21.7109375" style="3" customWidth="1"/>
    <col min="6" max="6" width="19.85546875" style="3" bestFit="1" customWidth="1"/>
    <col min="7" max="7" width="19.85546875" style="3" customWidth="1"/>
    <col min="8" max="8" width="14.140625" style="3" bestFit="1" customWidth="1"/>
    <col min="9" max="9" width="15.140625" style="3" bestFit="1" customWidth="1"/>
    <col min="10" max="10" width="15.5703125" style="3" bestFit="1" customWidth="1"/>
    <col min="11" max="11" width="14.85546875" style="3" bestFit="1" customWidth="1"/>
    <col min="12" max="13" width="15.42578125" style="3" bestFit="1" customWidth="1"/>
    <col min="14" max="14" width="19.7109375" style="3" bestFit="1" customWidth="1"/>
    <col min="15" max="15" width="14.7109375" style="3" bestFit="1" customWidth="1"/>
    <col min="16" max="17" width="15.5703125" style="3" bestFit="1" customWidth="1"/>
    <col min="18" max="18" width="15.42578125" style="3" bestFit="1" customWidth="1"/>
    <col min="19" max="19" width="15.42578125" style="3" customWidth="1"/>
    <col min="20" max="20" width="19.85546875" style="3" bestFit="1" customWidth="1"/>
    <col min="21" max="22" width="15.140625" style="3" bestFit="1" customWidth="1"/>
    <col min="23" max="23" width="20.140625" style="3" bestFit="1" customWidth="1"/>
    <col min="24" max="16384" width="9.140625" style="3"/>
  </cols>
  <sheetData>
    <row r="1" spans="1:46" ht="15.75" customHeight="1" thickBot="1" x14ac:dyDescent="0.3">
      <c r="A1" s="16"/>
      <c r="B1" s="17"/>
      <c r="C1" s="18" t="s">
        <v>29</v>
      </c>
      <c r="D1" s="19" t="s">
        <v>30</v>
      </c>
      <c r="E1" s="19" t="s">
        <v>31</v>
      </c>
      <c r="F1" s="21" t="s">
        <v>32</v>
      </c>
      <c r="G1" s="219" t="s">
        <v>98</v>
      </c>
      <c r="H1" s="18" t="s">
        <v>33</v>
      </c>
      <c r="I1" s="19" t="s">
        <v>34</v>
      </c>
      <c r="J1" s="19" t="s">
        <v>35</v>
      </c>
      <c r="K1" s="20" t="s">
        <v>48</v>
      </c>
      <c r="L1" s="18" t="s">
        <v>37</v>
      </c>
      <c r="M1" s="19" t="s">
        <v>38</v>
      </c>
      <c r="N1" s="19" t="s">
        <v>39</v>
      </c>
      <c r="O1" s="19" t="s">
        <v>49</v>
      </c>
      <c r="P1" s="22" t="s">
        <v>41</v>
      </c>
      <c r="Q1" s="19" t="s">
        <v>42</v>
      </c>
      <c r="R1" s="19" t="s">
        <v>58</v>
      </c>
      <c r="S1" s="20"/>
      <c r="T1" s="114" t="s">
        <v>53</v>
      </c>
      <c r="U1" s="127" t="s">
        <v>54</v>
      </c>
      <c r="V1" s="127" t="s">
        <v>102</v>
      </c>
      <c r="W1" s="129" t="s">
        <v>44</v>
      </c>
      <c r="X1" t="s">
        <v>26</v>
      </c>
      <c r="Y1" t="s">
        <v>8</v>
      </c>
      <c r="Z1" t="s">
        <v>27</v>
      </c>
      <c r="AA1" t="s">
        <v>13</v>
      </c>
      <c r="AB1" t="s">
        <v>118</v>
      </c>
      <c r="AC1" t="s">
        <v>21</v>
      </c>
      <c r="AD1" t="s">
        <v>9</v>
      </c>
      <c r="AE1" t="s">
        <v>10</v>
      </c>
      <c r="AF1" t="s">
        <v>18</v>
      </c>
      <c r="AG1" t="s">
        <v>14</v>
      </c>
      <c r="AH1" t="s">
        <v>15</v>
      </c>
      <c r="AI1" t="s">
        <v>6</v>
      </c>
      <c r="AJ1" t="s">
        <v>23</v>
      </c>
      <c r="AK1" t="s">
        <v>11</v>
      </c>
      <c r="AL1" t="s">
        <v>24</v>
      </c>
      <c r="AM1" t="s">
        <v>20</v>
      </c>
      <c r="AN1" t="s">
        <v>28</v>
      </c>
      <c r="AO1" t="s">
        <v>5</v>
      </c>
      <c r="AP1" t="s">
        <v>25</v>
      </c>
      <c r="AQ1" t="s">
        <v>12</v>
      </c>
      <c r="AR1" t="s">
        <v>17</v>
      </c>
      <c r="AS1" t="s">
        <v>22</v>
      </c>
      <c r="AT1" t="s">
        <v>19</v>
      </c>
    </row>
    <row r="2" spans="1:46" ht="15.75" customHeight="1" x14ac:dyDescent="0.25">
      <c r="A2" s="806" t="s">
        <v>0</v>
      </c>
      <c r="B2" s="155">
        <v>0.29166666666666669</v>
      </c>
      <c r="C2" s="136" t="str">
        <f>IFERROR(IF('PROGRAM-DERS'!C2="","",VLOOKUP('PROGRAM-DERS'!C2,Dersler!$A:$B,2,0)),"")</f>
        <v/>
      </c>
      <c r="D2" s="36" t="str">
        <f>IFERROR(IF('PROGRAM-DERS'!D2="","",VLOOKUP('PROGRAM-DERS'!D2,Dersler!$A:$B,2,0)),"")</f>
        <v/>
      </c>
      <c r="E2" s="110" t="str">
        <f>IFERROR(IF('PROGRAM-DERS'!E2="","",VLOOKUP('PROGRAM-DERS'!E2,Dersler!$A:$B,2,0)),"")</f>
        <v/>
      </c>
      <c r="F2" s="168" t="str">
        <f>IFERROR(IF('PROGRAM-DERS'!F2="","",VLOOKUP('PROGRAM-DERS'!F2,Dersler!$A:$B,2,0)),"")</f>
        <v/>
      </c>
      <c r="G2" s="200" t="str">
        <f>IFERROR(IF('PROGRAM-DERS'!#REF!="","",VLOOKUP('PROGRAM-DERS'!#REF!,Dersler!$A:$B,2,0)),"")</f>
        <v/>
      </c>
      <c r="H2" s="24" t="str">
        <f>IFERROR(IF('PROGRAM-DERS'!G4="","",VLOOKUP('PROGRAM-DERS'!G4,Dersler!$A:$B,2,0)),"")</f>
        <v/>
      </c>
      <c r="I2" s="70" t="str">
        <f>IFERROR(IF('PROGRAM-DERS'!H4="","",VLOOKUP('PROGRAM-DERS'!H4,Dersler!$A:$B,2,0)),"")</f>
        <v/>
      </c>
      <c r="J2" s="110" t="str">
        <f>IFERROR(IF('PROGRAM-DERS'!I4="","",VLOOKUP('PROGRAM-DERS'!I4,Dersler!$A:$B,2,0)),"")</f>
        <v/>
      </c>
      <c r="K2" s="26" t="str">
        <f>IFERROR(IF('PROGRAM-DERS'!J4="","",VLOOKUP('PROGRAM-DERS'!J4,Dersler!$A:$B,2,0)),"")</f>
        <v/>
      </c>
      <c r="L2" s="185" t="str">
        <f>IFERROR(IF('PROGRAM-DERS'!K2="","",VLOOKUP('PROGRAM-DERS'!K2,Dersler!$A:$B,2,0)),"")</f>
        <v/>
      </c>
      <c r="M2" s="25" t="str">
        <f>IFERROR(IF('PROGRAM-DERS'!L2="","",VLOOKUP('PROGRAM-DERS'!L2,Dersler!$A:$B,2,0)),"")</f>
        <v/>
      </c>
      <c r="N2" s="25" t="str">
        <f>IFERROR(IF('PROGRAM-DERS'!M2="","",VLOOKUP('PROGRAM-DERS'!M2,Dersler!$A:$B,2,0)),"")</f>
        <v/>
      </c>
      <c r="O2" s="25" t="str">
        <f>IFERROR(IF('PROGRAM-DERS'!N2="","",VLOOKUP('PROGRAM-DERS'!N2,Dersler!$A:$B,2,0)),"")</f>
        <v/>
      </c>
      <c r="P2" s="194" t="str">
        <f>IFERROR(IF('PROGRAM-DERS'!O2="","",VLOOKUP('PROGRAM-DERS'!O2,Dersler!$A:$B,2,0)),"")</f>
        <v/>
      </c>
      <c r="Q2" s="161" t="str">
        <f>IFERROR(IF('PROGRAM-DERS'!P2="","",VLOOKUP('PROGRAM-DERS'!P2,Dersler!$A:$B,2,0)),"")</f>
        <v/>
      </c>
      <c r="R2" s="70" t="str">
        <f>IFERROR(IF('PROGRAM-DERS'!#REF!="","",VLOOKUP('PROGRAM-DERS'!#REF!,Dersler!$A:$B,2,0)),"")</f>
        <v/>
      </c>
      <c r="S2" s="314"/>
      <c r="T2" s="115" t="str">
        <f>IFERROR(IF('PROGRAM-DERS'!S2="","",VLOOKUP('PROGRAM-DERS'!S2,Dersler!$A:$B,2,0)),"")</f>
        <v/>
      </c>
      <c r="U2" s="128" t="str">
        <f>IFERROR(IF('PROGRAM-DERS'!T2="","",VLOOKUP('PROGRAM-DERS'!T2,Dersler!$A:$B,2,0)),"")</f>
        <v/>
      </c>
      <c r="V2" s="115" t="str">
        <f>IFERROR(IF('PROGRAM-DERS'!U2="","",VLOOKUP('PROGRAM-DERS'!U2,Dersler!$A:$B,2,0)),"")</f>
        <v/>
      </c>
      <c r="W2" s="130" t="str">
        <f>IFERROR(IF('PROGRAM-DERS'!V2="","",VLOOKUP('PROGRAM-DERS'!V2,Dersler!$A:$B,2,0)),"")</f>
        <v/>
      </c>
      <c r="X2" s="3" t="str">
        <f t="shared" ref="X2:AG11" si="0">IF(COUNTIF($C2:$W2,X$1)+COUNTIF($C2:$W2,CONCATENATE(X$1," (O)"))&gt;1,"Uyarı","")</f>
        <v/>
      </c>
      <c r="Y2" s="3" t="str">
        <f t="shared" si="0"/>
        <v/>
      </c>
      <c r="Z2" s="3" t="str">
        <f t="shared" si="0"/>
        <v/>
      </c>
      <c r="AA2" s="3" t="str">
        <f t="shared" si="0"/>
        <v/>
      </c>
      <c r="AB2" s="3" t="str">
        <f t="shared" si="0"/>
        <v/>
      </c>
      <c r="AC2" s="3" t="str">
        <f t="shared" si="0"/>
        <v/>
      </c>
      <c r="AD2" s="3" t="str">
        <f t="shared" si="0"/>
        <v/>
      </c>
      <c r="AE2" s="3" t="str">
        <f t="shared" si="0"/>
        <v/>
      </c>
      <c r="AF2" s="3" t="str">
        <f t="shared" si="0"/>
        <v/>
      </c>
      <c r="AG2" s="3" t="str">
        <f t="shared" si="0"/>
        <v/>
      </c>
      <c r="AH2" s="3" t="str">
        <f t="shared" ref="AH2:AT11" si="1">IF(COUNTIF($C2:$W2,AH$1)+COUNTIF($C2:$W2,CONCATENATE(AH$1," (O)"))&gt;1,"Uyarı","")</f>
        <v/>
      </c>
      <c r="AI2" s="3" t="str">
        <f t="shared" si="1"/>
        <v/>
      </c>
      <c r="AJ2" s="3" t="str">
        <f t="shared" si="1"/>
        <v/>
      </c>
      <c r="AK2" s="3" t="str">
        <f t="shared" si="1"/>
        <v/>
      </c>
      <c r="AL2" s="3" t="str">
        <f t="shared" si="1"/>
        <v/>
      </c>
      <c r="AM2" s="3" t="str">
        <f t="shared" si="1"/>
        <v/>
      </c>
      <c r="AN2" s="3" t="str">
        <f t="shared" si="1"/>
        <v/>
      </c>
      <c r="AO2" s="3" t="str">
        <f t="shared" si="1"/>
        <v/>
      </c>
      <c r="AP2" s="3" t="str">
        <f t="shared" si="1"/>
        <v/>
      </c>
      <c r="AQ2" s="3" t="str">
        <f t="shared" si="1"/>
        <v/>
      </c>
      <c r="AR2" s="3" t="str">
        <f t="shared" si="1"/>
        <v/>
      </c>
      <c r="AS2" s="3" t="str">
        <f t="shared" si="1"/>
        <v/>
      </c>
      <c r="AT2" s="3" t="str">
        <f t="shared" si="1"/>
        <v/>
      </c>
    </row>
    <row r="3" spans="1:46" ht="15.75" customHeight="1" x14ac:dyDescent="0.25">
      <c r="A3" s="807"/>
      <c r="B3" s="152">
        <v>0.33333333333333331</v>
      </c>
      <c r="C3" s="29" t="str">
        <f>IFERROR(IF('PROGRAM-DERS'!C4="","",VLOOKUP('PROGRAM-DERS'!C4,Dersler!$A:$B,2,0)),"")</f>
        <v/>
      </c>
      <c r="D3" s="30" t="str">
        <f>IFERROR(IF('PROGRAM-DERS'!D4="","",VLOOKUP('PROGRAM-DERS'!D4,Dersler!$A:$B,2,0)),"")</f>
        <v/>
      </c>
      <c r="E3" s="156" t="str">
        <f>IFERROR(IF('PROGRAM-DERS'!E4="","",VLOOKUP('PROGRAM-DERS'!E4,Dersler!$A:$B,2,0)),"")</f>
        <v/>
      </c>
      <c r="F3" s="33" t="str">
        <f>IFERROR(IF('PROGRAM-DERS'!F4="","",VLOOKUP('PROGRAM-DERS'!F4,Dersler!$A:$B,2,0)),"")</f>
        <v/>
      </c>
      <c r="G3" s="225" t="str">
        <f>IFERROR(IF('PROGRAM-DERS'!#REF!="","",VLOOKUP('PROGRAM-DERS'!#REF!,Dersler!$A:$B,2,0)),"")</f>
        <v/>
      </c>
      <c r="H3" s="31" t="str">
        <f>IFERROR(IF('PROGRAM-DERS'!#REF!="","",VLOOKUP('PROGRAM-DERS'!#REF!,Dersler!$A:$B,2,0)),"")</f>
        <v/>
      </c>
      <c r="I3" s="35" t="str">
        <f>IFERROR(IF('PROGRAM-DERS'!#REF!="","",VLOOKUP('PROGRAM-DERS'!#REF!,Dersler!$A:$B,2,0)),"")</f>
        <v/>
      </c>
      <c r="J3" s="34" t="str">
        <f>IFERROR(IF('PROGRAM-DERS'!#REF!="","",VLOOKUP('PROGRAM-DERS'!#REF!,Dersler!$A:$B,2,0)),"")</f>
        <v/>
      </c>
      <c r="K3" s="32" t="str">
        <f>IFERROR(IF('PROGRAM-DERS'!#REF!="","",VLOOKUP('PROGRAM-DERS'!#REF!,Dersler!$A:$B,2,0)),"")</f>
        <v/>
      </c>
      <c r="L3" s="31" t="str">
        <f>IFERROR(IF('PROGRAM-DERS'!K4="","",VLOOKUP('PROGRAM-DERS'!K4,Dersler!$A:$B,2,0)),"")</f>
        <v/>
      </c>
      <c r="M3" s="35" t="str">
        <f>IFERROR(IF('PROGRAM-DERS'!L4="","",VLOOKUP('PROGRAM-DERS'!L4,Dersler!$A:$B,2,0)),"")</f>
        <v/>
      </c>
      <c r="N3" s="36" t="str">
        <f>IFERROR(IF('PROGRAM-DERS'!M4="","",VLOOKUP('PROGRAM-DERS'!M4,Dersler!$A:$B,2,0)),"")</f>
        <v/>
      </c>
      <c r="O3" s="36" t="str">
        <f>IFERROR(IF('PROGRAM-DERS'!N4="","",VLOOKUP('PROGRAM-DERS'!N4,Dersler!$A:$B,2,0)),"")</f>
        <v/>
      </c>
      <c r="P3" s="195" t="str">
        <f>IFERROR(IF('PROGRAM-DERS'!O4="","",VLOOKUP('PROGRAM-DERS'!O4,Dersler!$A:$B,2,0)),"")</f>
        <v/>
      </c>
      <c r="Q3" s="38" t="str">
        <f>IFERROR(IF('PROGRAM-DERS'!P4="","",VLOOKUP('PROGRAM-DERS'!P4,Dersler!$A:$B,2,0)),"")</f>
        <v/>
      </c>
      <c r="R3" s="162" t="str">
        <f>IFERROR(IF('PROGRAM-DERS'!#REF!="","",VLOOKUP('PROGRAM-DERS'!#REF!,Dersler!$A:$B,2,0)),"")</f>
        <v/>
      </c>
      <c r="S3" s="302"/>
      <c r="T3" s="116" t="str">
        <f>IFERROR(IF('PROGRAM-DERS'!S4="","",VLOOKUP('PROGRAM-DERS'!S4,Dersler!$A:$B,2,0)),"")</f>
        <v/>
      </c>
      <c r="U3" s="124" t="str">
        <f>IFERROR(IF('PROGRAM-DERS'!T4="","",VLOOKUP('PROGRAM-DERS'!T4,Dersler!$A:$B,2,0)),"")</f>
        <v/>
      </c>
      <c r="V3" s="116" t="str">
        <f>IFERROR(IF('PROGRAM-DERS'!U4="","",VLOOKUP('PROGRAM-DERS'!U4,Dersler!$A:$B,2,0)),"")</f>
        <v/>
      </c>
      <c r="W3" s="131" t="str">
        <f>IFERROR(IF('PROGRAM-DERS'!V4="","",VLOOKUP('PROGRAM-DERS'!V4,Dersler!$A:$B,2,0)),"")</f>
        <v/>
      </c>
      <c r="X3" s="3" t="str">
        <f t="shared" si="0"/>
        <v/>
      </c>
      <c r="Y3" s="3" t="str">
        <f t="shared" si="0"/>
        <v/>
      </c>
      <c r="Z3" s="3" t="str">
        <f t="shared" si="0"/>
        <v/>
      </c>
      <c r="AA3" s="3" t="str">
        <f t="shared" si="0"/>
        <v/>
      </c>
      <c r="AB3" s="3" t="str">
        <f t="shared" si="0"/>
        <v/>
      </c>
      <c r="AC3" s="3" t="str">
        <f t="shared" si="0"/>
        <v/>
      </c>
      <c r="AD3" s="3" t="str">
        <f t="shared" si="0"/>
        <v/>
      </c>
      <c r="AE3" s="3" t="str">
        <f t="shared" si="0"/>
        <v/>
      </c>
      <c r="AF3" s="3" t="str">
        <f t="shared" si="0"/>
        <v/>
      </c>
      <c r="AG3" s="3" t="str">
        <f t="shared" si="0"/>
        <v/>
      </c>
      <c r="AH3" s="3" t="str">
        <f t="shared" si="1"/>
        <v/>
      </c>
      <c r="AI3" s="3" t="str">
        <f t="shared" si="1"/>
        <v/>
      </c>
      <c r="AJ3" s="3" t="str">
        <f t="shared" si="1"/>
        <v/>
      </c>
      <c r="AK3" s="3" t="str">
        <f t="shared" si="1"/>
        <v/>
      </c>
      <c r="AL3" s="3" t="str">
        <f t="shared" si="1"/>
        <v/>
      </c>
      <c r="AM3" s="3" t="str">
        <f t="shared" si="1"/>
        <v/>
      </c>
      <c r="AN3" s="3" t="str">
        <f t="shared" si="1"/>
        <v/>
      </c>
      <c r="AO3" s="3" t="str">
        <f t="shared" si="1"/>
        <v/>
      </c>
      <c r="AP3" s="3" t="str">
        <f t="shared" si="1"/>
        <v/>
      </c>
      <c r="AQ3" s="3" t="str">
        <f t="shared" si="1"/>
        <v/>
      </c>
      <c r="AR3" s="3" t="str">
        <f t="shared" si="1"/>
        <v/>
      </c>
      <c r="AS3" s="3" t="str">
        <f t="shared" si="1"/>
        <v/>
      </c>
      <c r="AT3" s="3" t="str">
        <f t="shared" si="1"/>
        <v/>
      </c>
    </row>
    <row r="4" spans="1:46" ht="15.75" customHeight="1" x14ac:dyDescent="0.25">
      <c r="A4" s="807"/>
      <c r="B4" s="102">
        <v>0.375</v>
      </c>
      <c r="C4" s="29" t="str">
        <f>IFERROR(IF('PROGRAM-DERS'!C5="","",VLOOKUP('PROGRAM-DERS'!C5,Dersler!$A:$B,2,0)),"")</f>
        <v/>
      </c>
      <c r="D4" s="30" t="str">
        <f>IFERROR(IF('PROGRAM-DERS'!D5="","",VLOOKUP('PROGRAM-DERS'!D5,Dersler!$A:$B,2,0)),"")</f>
        <v/>
      </c>
      <c r="E4" s="156" t="str">
        <f>IFERROR(IF('PROGRAM-DERS'!E5="","",VLOOKUP('PROGRAM-DERS'!E5,Dersler!$A:$B,2,0)),"")</f>
        <v/>
      </c>
      <c r="F4" s="33" t="str">
        <f>IFERROR(IF('PROGRAM-DERS'!F5="","",VLOOKUP('PROGRAM-DERS'!F5,Dersler!$A:$B,2,0)),"")</f>
        <v/>
      </c>
      <c r="G4" s="225" t="str">
        <f>IFERROR(IF('PROGRAM-DERS'!#REF!="","",VLOOKUP('PROGRAM-DERS'!#REF!,Dersler!$A:$B,2,0)),"")</f>
        <v/>
      </c>
      <c r="H4" s="31" t="str">
        <f>IFERROR(IF('PROGRAM-DERS'!G5="","",VLOOKUP('PROGRAM-DERS'!G5,Dersler!$A:$B,2,0)),"")</f>
        <v/>
      </c>
      <c r="I4" s="44" t="str">
        <f>IFERROR(IF('PROGRAM-DERS'!H5="","",VLOOKUP('PROGRAM-DERS'!H5,Dersler!$A:$B,2,0)),"")</f>
        <v/>
      </c>
      <c r="J4" s="34" t="str">
        <f>IFERROR(IF('PROGRAM-DERS'!I5="","",VLOOKUP('PROGRAM-DERS'!I5,Dersler!$A:$B,2,0)),"")</f>
        <v/>
      </c>
      <c r="K4" s="32" t="str">
        <f>IFERROR(IF('PROGRAM-DERS'!J5="","",VLOOKUP('PROGRAM-DERS'!J5,Dersler!$A:$B,2,0)),"")</f>
        <v/>
      </c>
      <c r="L4" s="184" t="str">
        <f>IFERROR(IF('PROGRAM-DERS'!K5="","",VLOOKUP('PROGRAM-DERS'!K5,Dersler!$A:$B,2,0)),"")</f>
        <v/>
      </c>
      <c r="M4" s="41" t="str">
        <f>IFERROR(IF('PROGRAM-DERS'!L5="","",VLOOKUP('PROGRAM-DERS'!L5,Dersler!$A:$B,2,0)),"")</f>
        <v/>
      </c>
      <c r="N4" s="41" t="str">
        <f>IFERROR(IF('PROGRAM-DERS'!M5="","",VLOOKUP('PROGRAM-DERS'!M5,Dersler!$A:$B,2,0)),"")</f>
        <v/>
      </c>
      <c r="O4" s="36" t="str">
        <f>IFERROR(IF('PROGRAM-DERS'!N5="","",VLOOKUP('PROGRAM-DERS'!N5,Dersler!$A:$B,2,0)),"")</f>
        <v/>
      </c>
      <c r="P4" s="111" t="str">
        <f>IFERROR(IF('PROGRAM-DERS'!O5="","",VLOOKUP('PROGRAM-DERS'!O5,Dersler!$A:$B,2,0)),"")</f>
        <v/>
      </c>
      <c r="Q4" s="111" t="str">
        <f>IFERROR(IF('PROGRAM-DERS'!P5="","",VLOOKUP('PROGRAM-DERS'!P5,Dersler!$A:$B,2,0)),"")</f>
        <v/>
      </c>
      <c r="R4" s="44" t="str">
        <f>IFERROR(IF('PROGRAM-DERS'!#REF!="","",VLOOKUP('PROGRAM-DERS'!#REF!,Dersler!$A:$B,2,0)),"")</f>
        <v/>
      </c>
      <c r="S4" s="291"/>
      <c r="T4" s="116" t="str">
        <f>IFERROR(IF('PROGRAM-DERS'!S5="","",VLOOKUP('PROGRAM-DERS'!S5,Dersler!$A:$B,2,0)),"")</f>
        <v/>
      </c>
      <c r="U4" s="124" t="str">
        <f>IFERROR(IF('PROGRAM-DERS'!T5="","",VLOOKUP('PROGRAM-DERS'!T5,Dersler!$A:$B,2,0)),"")</f>
        <v/>
      </c>
      <c r="V4" s="116" t="str">
        <f>IFERROR(IF('PROGRAM-DERS'!U5="","",VLOOKUP('PROGRAM-DERS'!U5,Dersler!$A:$B,2,0)),"")</f>
        <v/>
      </c>
      <c r="W4" s="131" t="str">
        <f>IFERROR(IF('PROGRAM-DERS'!V5="","",VLOOKUP('PROGRAM-DERS'!V5,Dersler!$A:$B,2,0)),"")</f>
        <v/>
      </c>
      <c r="X4" s="3" t="str">
        <f t="shared" si="0"/>
        <v/>
      </c>
      <c r="Y4" s="3" t="str">
        <f t="shared" si="0"/>
        <v/>
      </c>
      <c r="Z4" s="3" t="str">
        <f t="shared" si="0"/>
        <v/>
      </c>
      <c r="AA4" s="3" t="str">
        <f t="shared" si="0"/>
        <v/>
      </c>
      <c r="AB4" s="3" t="str">
        <f t="shared" si="0"/>
        <v/>
      </c>
      <c r="AC4" s="3" t="str">
        <f t="shared" si="0"/>
        <v/>
      </c>
      <c r="AD4" s="3" t="str">
        <f t="shared" si="0"/>
        <v/>
      </c>
      <c r="AE4" s="3" t="str">
        <f t="shared" si="0"/>
        <v/>
      </c>
      <c r="AF4" s="3" t="str">
        <f t="shared" si="0"/>
        <v/>
      </c>
      <c r="AG4" s="3" t="str">
        <f t="shared" si="0"/>
        <v/>
      </c>
      <c r="AH4" s="3" t="str">
        <f t="shared" si="1"/>
        <v/>
      </c>
      <c r="AI4" s="3" t="str">
        <f t="shared" si="1"/>
        <v/>
      </c>
      <c r="AJ4" s="3" t="str">
        <f t="shared" si="1"/>
        <v/>
      </c>
      <c r="AK4" s="3" t="str">
        <f t="shared" si="1"/>
        <v/>
      </c>
      <c r="AL4" s="3" t="str">
        <f t="shared" si="1"/>
        <v/>
      </c>
      <c r="AM4" s="3" t="str">
        <f t="shared" si="1"/>
        <v/>
      </c>
      <c r="AN4" s="3" t="str">
        <f t="shared" si="1"/>
        <v/>
      </c>
      <c r="AO4" s="3" t="str">
        <f t="shared" si="1"/>
        <v/>
      </c>
      <c r="AP4" s="3" t="str">
        <f t="shared" si="1"/>
        <v/>
      </c>
      <c r="AQ4" s="3" t="str">
        <f t="shared" si="1"/>
        <v/>
      </c>
      <c r="AR4" s="3" t="str">
        <f t="shared" si="1"/>
        <v/>
      </c>
      <c r="AS4" s="3" t="str">
        <f t="shared" si="1"/>
        <v/>
      </c>
      <c r="AT4" s="3" t="str">
        <f t="shared" si="1"/>
        <v/>
      </c>
    </row>
    <row r="5" spans="1:46" ht="15.75" customHeight="1" x14ac:dyDescent="0.25">
      <c r="A5" s="807"/>
      <c r="B5" s="102">
        <v>0.41666666666666702</v>
      </c>
      <c r="C5" s="29" t="str">
        <f>IFERROR(IF('PROGRAM-DERS'!C6="","",VLOOKUP('PROGRAM-DERS'!C6,Dersler!$A:$B,2,0)),"")</f>
        <v/>
      </c>
      <c r="D5" s="30" t="str">
        <f>IFERROR(IF('PROGRAM-DERS'!D6="","",VLOOKUP('PROGRAM-DERS'!D6,Dersler!$A:$B,2,0)),"")</f>
        <v/>
      </c>
      <c r="E5" s="156" t="str">
        <f>IFERROR(IF('PROGRAM-DERS'!E6="","",VLOOKUP('PROGRAM-DERS'!E6,Dersler!$A:$B,2,0)),"")</f>
        <v/>
      </c>
      <c r="F5" s="33" t="str">
        <f>IFERROR(IF('PROGRAM-DERS'!F6="","",VLOOKUP('PROGRAM-DERS'!F6,Dersler!$A:$B,2,0)),"")</f>
        <v/>
      </c>
      <c r="G5" s="225" t="str">
        <f>IFERROR(IF('PROGRAM-DERS'!#REF!="","",VLOOKUP('PROGRAM-DERS'!#REF!,Dersler!$A:$B,2,0)),"")</f>
        <v/>
      </c>
      <c r="H5" s="31" t="str">
        <f>IFERROR(IF('PROGRAM-DERS'!G6="","",VLOOKUP('PROGRAM-DERS'!G6,Dersler!$A:$B,2,0)),"")</f>
        <v/>
      </c>
      <c r="I5" s="44" t="str">
        <f>IFERROR(IF('PROGRAM-DERS'!H6="","",VLOOKUP('PROGRAM-DERS'!H6,Dersler!$A:$B,2,0)),"")</f>
        <v/>
      </c>
      <c r="J5" s="34" t="str">
        <f>IFERROR(IF('PROGRAM-DERS'!I6="","",VLOOKUP('PROGRAM-DERS'!I6,Dersler!$A:$B,2,0)),"")</f>
        <v/>
      </c>
      <c r="K5" s="32" t="str">
        <f>IFERROR(IF('PROGRAM-DERS'!J6="","",VLOOKUP('PROGRAM-DERS'!J6,Dersler!$A:$B,2,0)),"")</f>
        <v/>
      </c>
      <c r="L5" s="184" t="str">
        <f>IFERROR(IF('PROGRAM-DERS'!K6="","",VLOOKUP('PROGRAM-DERS'!K6,Dersler!$A:$B,2,0)),"")</f>
        <v/>
      </c>
      <c r="M5" s="41" t="str">
        <f>IFERROR(IF('PROGRAM-DERS'!L6="","",VLOOKUP('PROGRAM-DERS'!L6,Dersler!$A:$B,2,0)),"")</f>
        <v/>
      </c>
      <c r="N5" s="41" t="str">
        <f>IFERROR(IF('PROGRAM-DERS'!M6="","",VLOOKUP('PROGRAM-DERS'!M6,Dersler!$A:$B,2,0)),"")</f>
        <v/>
      </c>
      <c r="O5" s="36" t="str">
        <f>IFERROR(IF('PROGRAM-DERS'!N6="","",VLOOKUP('PROGRAM-DERS'!N6,Dersler!$A:$B,2,0)),"")</f>
        <v/>
      </c>
      <c r="P5" s="111" t="str">
        <f>IFERROR(IF('PROGRAM-DERS'!O6="","",VLOOKUP('PROGRAM-DERS'!O6,Dersler!$A:$B,2,0)),"")</f>
        <v/>
      </c>
      <c r="Q5" s="111" t="str">
        <f>IFERROR(IF('PROGRAM-DERS'!P6="","",VLOOKUP('PROGRAM-DERS'!P6,Dersler!$A:$B,2,0)),"")</f>
        <v/>
      </c>
      <c r="R5" s="44" t="str">
        <f>IFERROR(IF('PROGRAM-DERS'!#REF!="","",VLOOKUP('PROGRAM-DERS'!#REF!,Dersler!$A:$B,2,0)),"")</f>
        <v/>
      </c>
      <c r="S5" s="291"/>
      <c r="T5" s="116" t="str">
        <f>IFERROR(IF('PROGRAM-DERS'!S6="","",VLOOKUP('PROGRAM-DERS'!S6,Dersler!$A:$B,2,0)),"")</f>
        <v>Ahmet Zengin</v>
      </c>
      <c r="U5" s="124" t="str">
        <f>IFERROR(IF('PROGRAM-DERS'!T6="","",VLOOKUP('PROGRAM-DERS'!T6,Dersler!$A:$B,2,0)),"")</f>
        <v/>
      </c>
      <c r="V5" s="116" t="str">
        <f>IFERROR(IF('PROGRAM-DERS'!U6="","",VLOOKUP('PROGRAM-DERS'!U6,Dersler!$A:$B,2,0)),"")</f>
        <v/>
      </c>
      <c r="W5" s="131" t="str">
        <f>IFERROR(IF('PROGRAM-DERS'!V6="","",VLOOKUP('PROGRAM-DERS'!V6,Dersler!$A:$B,2,0)),"")</f>
        <v/>
      </c>
      <c r="X5" s="3" t="str">
        <f t="shared" si="0"/>
        <v/>
      </c>
      <c r="Y5" s="3" t="str">
        <f t="shared" si="0"/>
        <v/>
      </c>
      <c r="Z5" s="3" t="str">
        <f t="shared" si="0"/>
        <v/>
      </c>
      <c r="AA5" s="3" t="str">
        <f t="shared" si="0"/>
        <v/>
      </c>
      <c r="AB5" s="3" t="str">
        <f t="shared" si="0"/>
        <v/>
      </c>
      <c r="AC5" s="3" t="str">
        <f t="shared" si="0"/>
        <v/>
      </c>
      <c r="AD5" s="3" t="str">
        <f t="shared" si="0"/>
        <v/>
      </c>
      <c r="AE5" s="3" t="str">
        <f t="shared" si="0"/>
        <v/>
      </c>
      <c r="AF5" s="3" t="str">
        <f t="shared" si="0"/>
        <v/>
      </c>
      <c r="AG5" s="3" t="str">
        <f t="shared" si="0"/>
        <v/>
      </c>
      <c r="AH5" s="3" t="str">
        <f t="shared" si="1"/>
        <v/>
      </c>
      <c r="AI5" s="3" t="str">
        <f t="shared" si="1"/>
        <v/>
      </c>
      <c r="AJ5" s="3" t="str">
        <f t="shared" si="1"/>
        <v/>
      </c>
      <c r="AK5" s="3" t="str">
        <f t="shared" si="1"/>
        <v/>
      </c>
      <c r="AL5" s="3" t="str">
        <f t="shared" si="1"/>
        <v/>
      </c>
      <c r="AM5" s="3" t="str">
        <f t="shared" si="1"/>
        <v/>
      </c>
      <c r="AN5" s="3" t="str">
        <f t="shared" si="1"/>
        <v/>
      </c>
      <c r="AO5" s="3" t="str">
        <f t="shared" si="1"/>
        <v/>
      </c>
      <c r="AP5" s="3" t="str">
        <f t="shared" si="1"/>
        <v/>
      </c>
      <c r="AQ5" s="3" t="str">
        <f t="shared" si="1"/>
        <v/>
      </c>
      <c r="AR5" s="3" t="str">
        <f t="shared" si="1"/>
        <v/>
      </c>
      <c r="AS5" s="3" t="str">
        <f t="shared" si="1"/>
        <v/>
      </c>
      <c r="AT5" s="3" t="str">
        <f t="shared" si="1"/>
        <v/>
      </c>
    </row>
    <row r="6" spans="1:46" ht="15.75" customHeight="1" x14ac:dyDescent="0.25">
      <c r="A6" s="807"/>
      <c r="B6" s="102">
        <v>0.45833333333333298</v>
      </c>
      <c r="C6" s="29" t="str">
        <f>IFERROR(IF('PROGRAM-DERS'!C7="","",VLOOKUP('PROGRAM-DERS'!C7,Dersler!$A:$B,2,0)),"")</f>
        <v/>
      </c>
      <c r="D6" s="30" t="str">
        <f>IFERROR(IF('PROGRAM-DERS'!D7="","",VLOOKUP('PROGRAM-DERS'!D7,Dersler!$A:$B,2,0)),"")</f>
        <v/>
      </c>
      <c r="E6" s="156" t="str">
        <f>IFERROR(IF('PROGRAM-DERS'!E7="","",VLOOKUP('PROGRAM-DERS'!E7,Dersler!$A:$B,2,0)),"")</f>
        <v/>
      </c>
      <c r="F6" s="33" t="str">
        <f>IFERROR(IF('PROGRAM-DERS'!F7="","",VLOOKUP('PROGRAM-DERS'!F7,Dersler!$A:$B,2,0)),"")</f>
        <v/>
      </c>
      <c r="G6" s="225" t="str">
        <f>IFERROR(IF('PROGRAM-DERS'!#REF!="","",VLOOKUP('PROGRAM-DERS'!#REF!,Dersler!$A:$B,2,0)),"")</f>
        <v/>
      </c>
      <c r="H6" s="31" t="str">
        <f>IFERROR(IF('PROGRAM-DERS'!G7="","",VLOOKUP('PROGRAM-DERS'!G7,Dersler!$A:$B,2,0)),"")</f>
        <v/>
      </c>
      <c r="I6" s="44" t="str">
        <f>IFERROR(IF('PROGRAM-DERS'!H7="","",VLOOKUP('PROGRAM-DERS'!H7,Dersler!$A:$B,2,0)),"")</f>
        <v/>
      </c>
      <c r="J6" s="34" t="str">
        <f>IFERROR(IF('PROGRAM-DERS'!I7="","",VLOOKUP('PROGRAM-DERS'!I7,Dersler!$A:$B,2,0)),"")</f>
        <v/>
      </c>
      <c r="K6" s="32" t="str">
        <f>IFERROR(IF('PROGRAM-DERS'!J7="","",VLOOKUP('PROGRAM-DERS'!J7,Dersler!$A:$B,2,0)),"")</f>
        <v/>
      </c>
      <c r="L6" s="184" t="str">
        <f>IFERROR(IF('PROGRAM-DERS'!K7="","",VLOOKUP('PROGRAM-DERS'!K7,Dersler!$A:$B,2,0)),"")</f>
        <v/>
      </c>
      <c r="M6" s="41" t="str">
        <f>IFERROR(IF('PROGRAM-DERS'!L7="","",VLOOKUP('PROGRAM-DERS'!L7,Dersler!$A:$B,2,0)),"")</f>
        <v/>
      </c>
      <c r="N6" s="41" t="str">
        <f>IFERROR(IF('PROGRAM-DERS'!M7="","",VLOOKUP('PROGRAM-DERS'!M7,Dersler!$A:$B,2,0)),"")</f>
        <v/>
      </c>
      <c r="O6" s="36" t="str">
        <f>IFERROR(IF('PROGRAM-DERS'!N7="","",VLOOKUP('PROGRAM-DERS'!N7,Dersler!$A:$B,2,0)),"")</f>
        <v/>
      </c>
      <c r="P6" s="111" t="str">
        <f>IFERROR(IF('PROGRAM-DERS'!O7="","",VLOOKUP('PROGRAM-DERS'!O7,Dersler!$A:$B,2,0)),"")</f>
        <v/>
      </c>
      <c r="Q6" s="111" t="str">
        <f>IFERROR(IF('PROGRAM-DERS'!P7="","",VLOOKUP('PROGRAM-DERS'!P7,Dersler!$A:$B,2,0)),"")</f>
        <v/>
      </c>
      <c r="R6" s="44" t="str">
        <f>IFERROR(IF('PROGRAM-DERS'!#REF!="","",VLOOKUP('PROGRAM-DERS'!#REF!,Dersler!$A:$B,2,0)),"")</f>
        <v/>
      </c>
      <c r="S6" s="291"/>
      <c r="T6" s="116" t="str">
        <f>IFERROR(IF('PROGRAM-DERS'!S7="","",VLOOKUP('PROGRAM-DERS'!S7,Dersler!$A:$B,2,0)),"")</f>
        <v/>
      </c>
      <c r="U6" s="124" t="str">
        <f>IFERROR(IF('PROGRAM-DERS'!T7="","",VLOOKUP('PROGRAM-DERS'!T7,Dersler!$A:$B,2,0)),"")</f>
        <v/>
      </c>
      <c r="V6" s="116" t="str">
        <f>IFERROR(IF('PROGRAM-DERS'!U7="","",VLOOKUP('PROGRAM-DERS'!U7,Dersler!$A:$B,2,0)),"")</f>
        <v/>
      </c>
      <c r="W6" s="131" t="str">
        <f>IFERROR(IF('PROGRAM-DERS'!V7="","",VLOOKUP('PROGRAM-DERS'!V7,Dersler!$A:$B,2,0)),"")</f>
        <v/>
      </c>
      <c r="X6" s="3" t="str">
        <f t="shared" si="0"/>
        <v/>
      </c>
      <c r="Y6" s="3" t="str">
        <f t="shared" si="0"/>
        <v/>
      </c>
      <c r="Z6" s="3" t="str">
        <f t="shared" si="0"/>
        <v/>
      </c>
      <c r="AA6" s="3" t="str">
        <f t="shared" si="0"/>
        <v/>
      </c>
      <c r="AB6" s="3" t="str">
        <f t="shared" si="0"/>
        <v/>
      </c>
      <c r="AC6" s="3" t="str">
        <f t="shared" si="0"/>
        <v/>
      </c>
      <c r="AD6" s="3" t="str">
        <f t="shared" si="0"/>
        <v/>
      </c>
      <c r="AE6" s="3" t="str">
        <f t="shared" si="0"/>
        <v/>
      </c>
      <c r="AF6" s="3" t="str">
        <f t="shared" si="0"/>
        <v/>
      </c>
      <c r="AG6" s="3" t="str">
        <f t="shared" si="0"/>
        <v/>
      </c>
      <c r="AH6" s="3" t="str">
        <f t="shared" si="1"/>
        <v/>
      </c>
      <c r="AI6" s="3" t="str">
        <f t="shared" si="1"/>
        <v/>
      </c>
      <c r="AJ6" s="3" t="str">
        <f t="shared" si="1"/>
        <v/>
      </c>
      <c r="AK6" s="3" t="str">
        <f t="shared" si="1"/>
        <v/>
      </c>
      <c r="AL6" s="3" t="str">
        <f t="shared" si="1"/>
        <v/>
      </c>
      <c r="AM6" s="3" t="str">
        <f t="shared" si="1"/>
        <v/>
      </c>
      <c r="AN6" s="3" t="str">
        <f t="shared" si="1"/>
        <v/>
      </c>
      <c r="AO6" s="3" t="str">
        <f t="shared" si="1"/>
        <v/>
      </c>
      <c r="AP6" s="3" t="str">
        <f t="shared" si="1"/>
        <v/>
      </c>
      <c r="AQ6" s="3" t="str">
        <f t="shared" si="1"/>
        <v/>
      </c>
      <c r="AR6" s="3" t="str">
        <f t="shared" si="1"/>
        <v/>
      </c>
      <c r="AS6" s="3" t="str">
        <f t="shared" si="1"/>
        <v/>
      </c>
      <c r="AT6" s="3" t="str">
        <f t="shared" si="1"/>
        <v/>
      </c>
    </row>
    <row r="7" spans="1:46" ht="15.75" customHeight="1" x14ac:dyDescent="0.25">
      <c r="A7" s="807"/>
      <c r="B7" s="102">
        <v>0.5</v>
      </c>
      <c r="C7" s="29" t="str">
        <f>IFERROR(IF('PROGRAM-DERS'!C8="","",VLOOKUP('PROGRAM-DERS'!C8,Dersler!$A:$B,2,0)),"")</f>
        <v/>
      </c>
      <c r="D7" s="30" t="str">
        <f>IFERROR(IF('PROGRAM-DERS'!D8="","",VLOOKUP('PROGRAM-DERS'!D8,Dersler!$A:$B,2,0)),"")</f>
        <v/>
      </c>
      <c r="E7" s="156" t="str">
        <f>IFERROR(IF('PROGRAM-DERS'!E8="","",VLOOKUP('PROGRAM-DERS'!E8,Dersler!$A:$B,2,0)),"")</f>
        <v/>
      </c>
      <c r="F7" s="33" t="str">
        <f>IFERROR(IF('PROGRAM-DERS'!F8="","",VLOOKUP('PROGRAM-DERS'!F8,Dersler!$A:$B,2,0)),"")</f>
        <v/>
      </c>
      <c r="G7" s="225" t="str">
        <f>IFERROR(IF('PROGRAM-DERS'!#REF!="","",VLOOKUP('PROGRAM-DERS'!#REF!,Dersler!$A:$B,2,0)),"")</f>
        <v/>
      </c>
      <c r="H7" s="31" t="str">
        <f>IFERROR(IF('PROGRAM-DERS'!G8="","",VLOOKUP('PROGRAM-DERS'!G8,Dersler!$A:$B,2,0)),"")</f>
        <v/>
      </c>
      <c r="I7" s="35" t="str">
        <f>IFERROR(IF('PROGRAM-DERS'!H8="","",VLOOKUP('PROGRAM-DERS'!H8,Dersler!$A:$B,2,0)),"")</f>
        <v/>
      </c>
      <c r="J7" s="35" t="str">
        <f>IFERROR(IF('PROGRAM-DERS'!I8="","",VLOOKUP('PROGRAM-DERS'!I8,Dersler!$A:$B,2,0)),"")</f>
        <v/>
      </c>
      <c r="K7" s="35" t="str">
        <f>IFERROR(IF('PROGRAM-DERS'!J8="","",VLOOKUP('PROGRAM-DERS'!J8,Dersler!$A:$B,2,0)),"")</f>
        <v/>
      </c>
      <c r="L7" s="184" t="str">
        <f>IFERROR(IF('PROGRAM-DERS'!K8="","",VLOOKUP('PROGRAM-DERS'!K8,Dersler!$A:$B,2,0)),"")</f>
        <v/>
      </c>
      <c r="M7" s="41" t="str">
        <f>IFERROR(IF('PROGRAM-DERS'!L8="","",VLOOKUP('PROGRAM-DERS'!L8,Dersler!$A:$B,2,0)),"")</f>
        <v/>
      </c>
      <c r="N7" s="43" t="str">
        <f>IFERROR(IF('PROGRAM-DERS'!M8="","",VLOOKUP('PROGRAM-DERS'!M8,Dersler!$A:$B,2,0)),"")</f>
        <v/>
      </c>
      <c r="O7" s="43" t="str">
        <f>IFERROR(IF('PROGRAM-DERS'!N8="","",VLOOKUP('PROGRAM-DERS'!N8,Dersler!$A:$B,2,0)),"")</f>
        <v/>
      </c>
      <c r="P7" s="111" t="str">
        <f>IFERROR(IF('PROGRAM-DERS'!O8="","",VLOOKUP('PROGRAM-DERS'!O8,Dersler!$A:$B,2,0)),"")</f>
        <v/>
      </c>
      <c r="Q7" s="111" t="str">
        <f>IFERROR(IF('PROGRAM-DERS'!P8="","",VLOOKUP('PROGRAM-DERS'!P8,Dersler!$A:$B,2,0)),"")</f>
        <v/>
      </c>
      <c r="R7" s="44" t="str">
        <f>IFERROR(IF('PROGRAM-DERS'!#REF!="","",VLOOKUP('PROGRAM-DERS'!#REF!,Dersler!$A:$B,2,0)),"")</f>
        <v/>
      </c>
      <c r="S7" s="291"/>
      <c r="T7" s="116" t="str">
        <f>IFERROR(IF('PROGRAM-DERS'!S8="","",VLOOKUP('PROGRAM-DERS'!S8,Dersler!$A:$B,2,0)),"")</f>
        <v/>
      </c>
      <c r="U7" s="124"/>
      <c r="V7" s="116" t="str">
        <f>IFERROR(IF('PROGRAM-DERS'!U8="","",VLOOKUP('PROGRAM-DERS'!U8,Dersler!$A:$B,2,0)),"")</f>
        <v/>
      </c>
      <c r="W7" s="131" t="str">
        <f>IFERROR(IF('PROGRAM-DERS'!V8="","",VLOOKUP('PROGRAM-DERS'!V8,Dersler!$A:$B,2,0)),"")</f>
        <v/>
      </c>
      <c r="X7" s="3" t="str">
        <f t="shared" si="0"/>
        <v/>
      </c>
      <c r="Y7" s="3" t="str">
        <f t="shared" si="0"/>
        <v/>
      </c>
      <c r="Z7" s="3" t="str">
        <f t="shared" si="0"/>
        <v/>
      </c>
      <c r="AA7" s="3" t="str">
        <f t="shared" si="0"/>
        <v/>
      </c>
      <c r="AB7" s="3" t="str">
        <f t="shared" si="0"/>
        <v/>
      </c>
      <c r="AC7" s="3" t="str">
        <f t="shared" si="0"/>
        <v/>
      </c>
      <c r="AD7" s="3" t="str">
        <f t="shared" si="0"/>
        <v/>
      </c>
      <c r="AE7" s="3" t="str">
        <f t="shared" si="0"/>
        <v/>
      </c>
      <c r="AF7" s="3" t="str">
        <f t="shared" si="0"/>
        <v/>
      </c>
      <c r="AG7" s="3" t="str">
        <f t="shared" si="0"/>
        <v/>
      </c>
      <c r="AH7" s="3" t="str">
        <f t="shared" si="1"/>
        <v/>
      </c>
      <c r="AI7" s="3" t="str">
        <f t="shared" si="1"/>
        <v/>
      </c>
      <c r="AJ7" s="3" t="str">
        <f t="shared" si="1"/>
        <v/>
      </c>
      <c r="AK7" s="3" t="str">
        <f t="shared" si="1"/>
        <v/>
      </c>
      <c r="AL7" s="3" t="str">
        <f t="shared" si="1"/>
        <v/>
      </c>
      <c r="AM7" s="3" t="str">
        <f t="shared" si="1"/>
        <v/>
      </c>
      <c r="AN7" s="3" t="str">
        <f t="shared" si="1"/>
        <v/>
      </c>
      <c r="AO7" s="3" t="str">
        <f t="shared" si="1"/>
        <v/>
      </c>
      <c r="AP7" s="3" t="str">
        <f t="shared" si="1"/>
        <v/>
      </c>
      <c r="AQ7" s="3" t="str">
        <f t="shared" si="1"/>
        <v/>
      </c>
      <c r="AR7" s="3" t="str">
        <f t="shared" si="1"/>
        <v/>
      </c>
      <c r="AS7" s="3" t="str">
        <f t="shared" si="1"/>
        <v/>
      </c>
      <c r="AT7" s="3" t="str">
        <f t="shared" si="1"/>
        <v/>
      </c>
    </row>
    <row r="8" spans="1:46" ht="15.75" customHeight="1" x14ac:dyDescent="0.25">
      <c r="A8" s="807"/>
      <c r="B8" s="102">
        <v>0.54166666666666596</v>
      </c>
      <c r="C8" s="40" t="str">
        <f>IFERROR(IF('PROGRAM-DERS'!C9="","",VLOOKUP('PROGRAM-DERS'!C9,Dersler!$A:$B,2,0)),"")</f>
        <v/>
      </c>
      <c r="D8" s="44" t="str">
        <f>IFERROR(IF('PROGRAM-DERS'!D9="","",VLOOKUP('PROGRAM-DERS'!D9,Dersler!$A:$B,2,0)),"")</f>
        <v/>
      </c>
      <c r="E8" s="30" t="str">
        <f>IFERROR(IF('PROGRAM-DERS'!E9="","",VLOOKUP('PROGRAM-DERS'!E9,Dersler!$A:$B,2,0)),"")</f>
        <v/>
      </c>
      <c r="F8" s="169" t="str">
        <f>IFERROR(IF('PROGRAM-DERS'!F9="","",VLOOKUP('PROGRAM-DERS'!F9,Dersler!$A:$B,2,0)),"")</f>
        <v/>
      </c>
      <c r="G8" s="252" t="str">
        <f>IFERROR(IF('PROGRAM-DERS'!#REF!="","",VLOOKUP('PROGRAM-DERS'!#REF!,Dersler!$A:$B,2,0)),"")</f>
        <v/>
      </c>
      <c r="H8" s="31" t="str">
        <f>IFERROR(IF('PROGRAM-DERS'!G9="","",VLOOKUP('PROGRAM-DERS'!G9,Dersler!$A:$B,2,0)),"")</f>
        <v/>
      </c>
      <c r="I8" s="35" t="str">
        <f>IFERROR(IF('PROGRAM-DERS'!H9="","",VLOOKUP('PROGRAM-DERS'!H9,Dersler!$A:$B,2,0)),"")</f>
        <v/>
      </c>
      <c r="J8" s="35" t="str">
        <f>IFERROR(IF('PROGRAM-DERS'!I9="","",VLOOKUP('PROGRAM-DERS'!I9,Dersler!$A:$B,2,0)),"")</f>
        <v/>
      </c>
      <c r="K8" s="35" t="str">
        <f>IFERROR(IF('PROGRAM-DERS'!J9="","",VLOOKUP('PROGRAM-DERS'!J9,Dersler!$A:$B,2,0)),"")</f>
        <v/>
      </c>
      <c r="L8" s="184" t="str">
        <f>IFERROR(IF('PROGRAM-DERS'!K9="","",VLOOKUP('PROGRAM-DERS'!K9,Dersler!$A:$B,2,0)),"")</f>
        <v/>
      </c>
      <c r="M8" s="41" t="str">
        <f>IFERROR(IF('PROGRAM-DERS'!L9="","",VLOOKUP('PROGRAM-DERS'!L9,Dersler!$A:$B,2,0)),"")</f>
        <v/>
      </c>
      <c r="N8" s="43" t="str">
        <f>IFERROR(IF('PROGRAM-DERS'!M9="","",VLOOKUP('PROGRAM-DERS'!M9,Dersler!$A:$B,2,0)),"")</f>
        <v/>
      </c>
      <c r="O8" s="43" t="str">
        <f>IFERROR(IF('PROGRAM-DERS'!N9="","",VLOOKUP('PROGRAM-DERS'!N9,Dersler!$A:$B,2,0)),"")</f>
        <v/>
      </c>
      <c r="P8" s="111" t="str">
        <f>IFERROR(IF('PROGRAM-DERS'!O9="","",VLOOKUP('PROGRAM-DERS'!O9,Dersler!$A:$B,2,0)),"")</f>
        <v/>
      </c>
      <c r="Q8" s="111" t="str">
        <f>IFERROR(IF('PROGRAM-DERS'!P9="","",VLOOKUP('PROGRAM-DERS'!P9,Dersler!$A:$B,2,0)),"")</f>
        <v/>
      </c>
      <c r="R8" s="44" t="str">
        <f>IFERROR(IF('PROGRAM-DERS'!#REF!="","",VLOOKUP('PROGRAM-DERS'!#REF!,Dersler!$A:$B,2,0)),"")</f>
        <v/>
      </c>
      <c r="S8" s="291"/>
      <c r="T8" s="116" t="str">
        <f>IFERROR(IF('PROGRAM-DERS'!S9="","",VLOOKUP('PROGRAM-DERS'!S9,Dersler!$A:$B,2,0)),"")</f>
        <v/>
      </c>
      <c r="U8" s="124"/>
      <c r="V8" s="116" t="str">
        <f>IFERROR(IF('PROGRAM-DERS'!U9="","",VLOOKUP('PROGRAM-DERS'!U9,Dersler!$A:$B,2,0)),"")</f>
        <v/>
      </c>
      <c r="W8" s="131" t="str">
        <f>IFERROR(IF('PROGRAM-DERS'!V9="","",VLOOKUP('PROGRAM-DERS'!V9,Dersler!$A:$B,2,0)),"")</f>
        <v/>
      </c>
      <c r="X8" s="3" t="str">
        <f t="shared" si="0"/>
        <v/>
      </c>
      <c r="Y8" s="3" t="str">
        <f t="shared" si="0"/>
        <v/>
      </c>
      <c r="Z8" s="3" t="str">
        <f t="shared" si="0"/>
        <v/>
      </c>
      <c r="AA8" s="3" t="str">
        <f t="shared" si="0"/>
        <v/>
      </c>
      <c r="AB8" s="3" t="str">
        <f t="shared" si="0"/>
        <v/>
      </c>
      <c r="AC8" s="3" t="str">
        <f t="shared" si="0"/>
        <v/>
      </c>
      <c r="AD8" s="3" t="str">
        <f t="shared" si="0"/>
        <v/>
      </c>
      <c r="AE8" s="3" t="str">
        <f t="shared" si="0"/>
        <v/>
      </c>
      <c r="AF8" s="3" t="str">
        <f t="shared" si="0"/>
        <v/>
      </c>
      <c r="AG8" s="3" t="str">
        <f t="shared" si="0"/>
        <v/>
      </c>
      <c r="AH8" s="3" t="str">
        <f t="shared" si="1"/>
        <v/>
      </c>
      <c r="AI8" s="3" t="str">
        <f t="shared" si="1"/>
        <v/>
      </c>
      <c r="AJ8" s="3" t="str">
        <f t="shared" si="1"/>
        <v/>
      </c>
      <c r="AK8" s="3" t="str">
        <f t="shared" si="1"/>
        <v/>
      </c>
      <c r="AL8" s="3" t="str">
        <f t="shared" si="1"/>
        <v/>
      </c>
      <c r="AM8" s="3" t="str">
        <f t="shared" si="1"/>
        <v/>
      </c>
      <c r="AN8" s="3" t="str">
        <f t="shared" si="1"/>
        <v/>
      </c>
      <c r="AO8" s="3" t="str">
        <f t="shared" si="1"/>
        <v/>
      </c>
      <c r="AP8" s="3" t="str">
        <f t="shared" si="1"/>
        <v/>
      </c>
      <c r="AQ8" s="3" t="str">
        <f t="shared" si="1"/>
        <v/>
      </c>
      <c r="AR8" s="3" t="str">
        <f t="shared" si="1"/>
        <v/>
      </c>
      <c r="AS8" s="3" t="str">
        <f t="shared" si="1"/>
        <v/>
      </c>
      <c r="AT8" s="3" t="str">
        <f t="shared" si="1"/>
        <v/>
      </c>
    </row>
    <row r="9" spans="1:46" ht="15.75" customHeight="1" x14ac:dyDescent="0.25">
      <c r="A9" s="807"/>
      <c r="B9" s="102">
        <v>0.58333333333333304</v>
      </c>
      <c r="C9" s="40" t="str">
        <f>IFERROR(IF('PROGRAM-DERS'!C10="","",VLOOKUP('PROGRAM-DERS'!C10,Dersler!$A:$B,2,0)),"")</f>
        <v/>
      </c>
      <c r="D9" s="44" t="str">
        <f>IFERROR(IF('PROGRAM-DERS'!D10="","",VLOOKUP('PROGRAM-DERS'!D10,Dersler!$A:$B,2,0)),"")</f>
        <v/>
      </c>
      <c r="E9" s="30" t="str">
        <f>IFERROR(IF('PROGRAM-DERS'!E10="","",VLOOKUP('PROGRAM-DERS'!E10,Dersler!$A:$B,2,0)),"")</f>
        <v/>
      </c>
      <c r="F9" s="169" t="str">
        <f>IFERROR(IF('PROGRAM-DERS'!F10="","",VLOOKUP('PROGRAM-DERS'!F10,Dersler!$A:$B,2,0)),"")</f>
        <v/>
      </c>
      <c r="G9" s="252" t="str">
        <f>IFERROR(IF('PROGRAM-DERS'!#REF!="","",VLOOKUP('PROGRAM-DERS'!#REF!,Dersler!$A:$B,2,0)),"")</f>
        <v/>
      </c>
      <c r="H9" s="31" t="str">
        <f>IFERROR(IF('PROGRAM-DERS'!G10="","",VLOOKUP('PROGRAM-DERS'!G10,Dersler!$A:$B,2,0)),"")</f>
        <v/>
      </c>
      <c r="I9" s="35" t="str">
        <f>IFERROR(IF('PROGRAM-DERS'!H10="","",VLOOKUP('PROGRAM-DERS'!H10,Dersler!$A:$B,2,0)),"")</f>
        <v/>
      </c>
      <c r="J9" s="35" t="str">
        <f>IFERROR(IF('PROGRAM-DERS'!I10="","",VLOOKUP('PROGRAM-DERS'!I10,Dersler!$A:$B,2,0)),"")</f>
        <v/>
      </c>
      <c r="K9" s="35" t="str">
        <f>IFERROR(IF('PROGRAM-DERS'!J10="","",VLOOKUP('PROGRAM-DERS'!J10,Dersler!$A:$B,2,0)),"")</f>
        <v/>
      </c>
      <c r="L9" s="40" t="str">
        <f>IFERROR(IF('PROGRAM-DERS'!K10="","",VLOOKUP('PROGRAM-DERS'!K10,Dersler!$A:$B,2,0)),"")</f>
        <v/>
      </c>
      <c r="M9" s="44" t="str">
        <f>IFERROR(IF('PROGRAM-DERS'!L10="","",VLOOKUP('PROGRAM-DERS'!L10,Dersler!$A:$B,2,0)),"")</f>
        <v/>
      </c>
      <c r="N9" s="43" t="str">
        <f>IFERROR(IF('PROGRAM-DERS'!M10="","",VLOOKUP('PROGRAM-DERS'!M10,Dersler!$A:$B,2,0)),"")</f>
        <v/>
      </c>
      <c r="O9" s="43" t="str">
        <f>IFERROR(IF('PROGRAM-DERS'!N10="","",VLOOKUP('PROGRAM-DERS'!N10,Dersler!$A:$B,2,0)),"")</f>
        <v/>
      </c>
      <c r="P9" s="111" t="str">
        <f>IFERROR(IF('PROGRAM-DERS'!O10="","",VLOOKUP('PROGRAM-DERS'!O10,Dersler!$A:$B,2,0)),"")</f>
        <v/>
      </c>
      <c r="Q9" s="111" t="str">
        <f>IFERROR(IF('PROGRAM-DERS'!P10="","",VLOOKUP('PROGRAM-DERS'!P10,Dersler!$A:$B,2,0)),"")</f>
        <v/>
      </c>
      <c r="R9" s="44" t="str">
        <f>IFERROR(IF('PROGRAM-DERS'!#REF!="","",VLOOKUP('PROGRAM-DERS'!#REF!,Dersler!$A:$B,2,0)),"")</f>
        <v/>
      </c>
      <c r="S9" s="291"/>
      <c r="T9" s="116" t="str">
        <f>IFERROR(IF('PROGRAM-DERS'!S10="","",VLOOKUP('PROGRAM-DERS'!S10,Dersler!$A:$B,2,0)),"")</f>
        <v/>
      </c>
      <c r="U9" s="124"/>
      <c r="V9" s="116" t="str">
        <f>IFERROR(IF('PROGRAM-DERS'!U10="","",VLOOKUP('PROGRAM-DERS'!U10,Dersler!$A:$B,2,0)),"")</f>
        <v/>
      </c>
      <c r="W9" s="131" t="str">
        <f>IFERROR(IF('PROGRAM-DERS'!V10="","",VLOOKUP('PROGRAM-DERS'!V10,Dersler!$A:$B,2,0)),"")</f>
        <v/>
      </c>
      <c r="X9" s="3" t="str">
        <f t="shared" si="0"/>
        <v/>
      </c>
      <c r="Y9" s="3" t="str">
        <f t="shared" si="0"/>
        <v/>
      </c>
      <c r="Z9" s="3" t="str">
        <f t="shared" si="0"/>
        <v/>
      </c>
      <c r="AA9" s="3" t="str">
        <f t="shared" si="0"/>
        <v/>
      </c>
      <c r="AB9" s="3" t="str">
        <f t="shared" si="0"/>
        <v/>
      </c>
      <c r="AC9" s="3" t="str">
        <f t="shared" si="0"/>
        <v/>
      </c>
      <c r="AD9" s="3" t="str">
        <f t="shared" si="0"/>
        <v/>
      </c>
      <c r="AE9" s="3" t="str">
        <f t="shared" si="0"/>
        <v/>
      </c>
      <c r="AF9" s="3" t="str">
        <f t="shared" si="0"/>
        <v/>
      </c>
      <c r="AG9" s="3" t="str">
        <f t="shared" si="0"/>
        <v/>
      </c>
      <c r="AH9" s="3" t="str">
        <f t="shared" si="1"/>
        <v/>
      </c>
      <c r="AI9" s="3" t="str">
        <f t="shared" si="1"/>
        <v/>
      </c>
      <c r="AJ9" s="3" t="str">
        <f t="shared" si="1"/>
        <v/>
      </c>
      <c r="AK9" s="3" t="str">
        <f t="shared" si="1"/>
        <v/>
      </c>
      <c r="AL9" s="3" t="str">
        <f t="shared" si="1"/>
        <v/>
      </c>
      <c r="AM9" s="3" t="str">
        <f t="shared" si="1"/>
        <v/>
      </c>
      <c r="AN9" s="3" t="str">
        <f t="shared" si="1"/>
        <v/>
      </c>
      <c r="AO9" s="3" t="str">
        <f t="shared" si="1"/>
        <v/>
      </c>
      <c r="AP9" s="3" t="str">
        <f t="shared" si="1"/>
        <v/>
      </c>
      <c r="AQ9" s="3" t="str">
        <f t="shared" si="1"/>
        <v/>
      </c>
      <c r="AR9" s="3" t="str">
        <f t="shared" si="1"/>
        <v/>
      </c>
      <c r="AS9" s="3" t="str">
        <f t="shared" si="1"/>
        <v/>
      </c>
      <c r="AT9" s="3" t="str">
        <f t="shared" si="1"/>
        <v/>
      </c>
    </row>
    <row r="10" spans="1:46" ht="15.75" customHeight="1" x14ac:dyDescent="0.25">
      <c r="A10" s="807"/>
      <c r="B10" s="164">
        <v>0.625</v>
      </c>
      <c r="C10" s="45" t="str">
        <f>IFERROR(IF('PROGRAM-DERS'!C11="","",VLOOKUP('PROGRAM-DERS'!C11,Dersler!$C:$D,2,0)),"")</f>
        <v/>
      </c>
      <c r="D10" s="46" t="str">
        <f>IFERROR(IF('PROGRAM-DERS'!D11="","",VLOOKUP('PROGRAM-DERS'!D11,Dersler!$C:$D,2,0)),"")</f>
        <v/>
      </c>
      <c r="E10" s="51" t="str">
        <f>IFERROR(IF('PROGRAM-DERS'!E11="","",VLOOKUP('PROGRAM-DERS'!E11,Dersler!$C:$D,2,0)),"")</f>
        <v/>
      </c>
      <c r="F10" s="50" t="str">
        <f>IFERROR(IF('PROGRAM-DERS'!F11="","",VLOOKUP('PROGRAM-DERS'!F11,Dersler!$C:$D,2,0)),"")</f>
        <v/>
      </c>
      <c r="G10" s="243" t="str">
        <f>IFERROR(IF('PROGRAM-DERS'!#REF!="","",VLOOKUP('PROGRAM-DERS'!#REF!,Dersler!$A:$B,2,0)),"")</f>
        <v/>
      </c>
      <c r="H10" s="47" t="str">
        <f>IFERROR(IF('PROGRAM-DERS'!G11="","",VLOOKUP('PROGRAM-DERS'!G11,Dersler!$C:$D,2,0)),"")</f>
        <v/>
      </c>
      <c r="I10" s="48" t="str">
        <f>IFERROR(IF('PROGRAM-DERS'!H11="","",VLOOKUP('PROGRAM-DERS'!H11,Dersler!$C:$D,2,0)),"")</f>
        <v/>
      </c>
      <c r="J10" s="48" t="str">
        <f>IFERROR(IF('PROGRAM-DERS'!I11="","",VLOOKUP('PROGRAM-DERS'!I11,Dersler!$C:$D,2,0)),"")</f>
        <v/>
      </c>
      <c r="K10" s="49" t="str">
        <f>IFERROR(IF('PROGRAM-DERS'!J11="","",VLOOKUP('PROGRAM-DERS'!J11,Dersler!$C:$D,2,0)),"")</f>
        <v/>
      </c>
      <c r="L10" s="45" t="str">
        <f>IFERROR(IF('PROGRAM-DERS'!K11="","",VLOOKUP('PROGRAM-DERS'!K11,Dersler!$C:$D,2,0)),"")</f>
        <v/>
      </c>
      <c r="M10" s="48" t="str">
        <f>IFERROR(IF('PROGRAM-DERS'!L11="","",VLOOKUP('PROGRAM-DERS'!L11,Dersler!$C:$D,2,0)),"")</f>
        <v/>
      </c>
      <c r="N10" s="46" t="str">
        <f>IFERROR(IF('PROGRAM-DERS'!M11="","",VLOOKUP('PROGRAM-DERS'!M11,Dersler!$C:$D,2,0)),"")</f>
        <v/>
      </c>
      <c r="O10" s="46" t="str">
        <f>IFERROR(IF('PROGRAM-DERS'!N11="","",VLOOKUP('PROGRAM-DERS'!N11,Dersler!$C:$D,2,0)),"")</f>
        <v/>
      </c>
      <c r="P10" s="51" t="str">
        <f>IFERROR(IF('PROGRAM-DERS'!O11="","",VLOOKUP('PROGRAM-DERS'!O11,Dersler!$C:$D,2,0)),"")</f>
        <v/>
      </c>
      <c r="Q10" s="51" t="str">
        <f>IFERROR(IF('PROGRAM-DERS'!P11="","",VLOOKUP('PROGRAM-DERS'!P11,Dersler!$C:$D,2,0)),"")</f>
        <v/>
      </c>
      <c r="R10" s="46" t="str">
        <f>IFERROR(IF('PROGRAM-DERS'!#REF!="","",VLOOKUP('PROGRAM-DERS'!#REF!,Dersler!$A:$B,2,0)),"")</f>
        <v/>
      </c>
      <c r="S10" s="52"/>
      <c r="T10" s="116" t="str">
        <f>IFERROR(IF('PROGRAM-DERS'!S11="","",VLOOKUP('PROGRAM-DERS'!S11,Dersler!$A:$B,2,0)),"")</f>
        <v/>
      </c>
      <c r="U10" s="118" t="str">
        <f>IFERROR(IF('PROGRAM-DERS'!T11="","",VLOOKUP('PROGRAM-DERS'!T11,Dersler!$A:$B,2,0)),"")</f>
        <v/>
      </c>
      <c r="V10" s="119" t="str">
        <f>IFERROR(IF('PROGRAM-DERS'!U11="","",VLOOKUP('PROGRAM-DERS'!U11,Dersler!$A:$B,2,0)),"")</f>
        <v/>
      </c>
      <c r="W10" s="131" t="str">
        <f>IFERROR(IF('PROGRAM-DERS'!V11="","",VLOOKUP('PROGRAM-DERS'!V11,Dersler!$A:$B,2,0)),"")</f>
        <v/>
      </c>
      <c r="X10" s="3" t="str">
        <f t="shared" si="0"/>
        <v/>
      </c>
      <c r="Y10" s="3" t="str">
        <f t="shared" si="0"/>
        <v/>
      </c>
      <c r="Z10" s="3" t="str">
        <f t="shared" si="0"/>
        <v/>
      </c>
      <c r="AA10" s="3" t="str">
        <f t="shared" si="0"/>
        <v/>
      </c>
      <c r="AB10" s="3" t="str">
        <f t="shared" si="0"/>
        <v/>
      </c>
      <c r="AC10" s="3" t="str">
        <f t="shared" si="0"/>
        <v/>
      </c>
      <c r="AD10" s="3" t="str">
        <f t="shared" si="0"/>
        <v/>
      </c>
      <c r="AE10" s="3" t="str">
        <f t="shared" si="0"/>
        <v/>
      </c>
      <c r="AF10" s="3" t="str">
        <f t="shared" si="0"/>
        <v/>
      </c>
      <c r="AG10" s="3" t="str">
        <f t="shared" si="0"/>
        <v/>
      </c>
      <c r="AH10" s="3" t="str">
        <f t="shared" si="1"/>
        <v/>
      </c>
      <c r="AI10" s="3" t="str">
        <f t="shared" si="1"/>
        <v/>
      </c>
      <c r="AJ10" s="3" t="str">
        <f t="shared" si="1"/>
        <v/>
      </c>
      <c r="AK10" s="3" t="str">
        <f t="shared" si="1"/>
        <v/>
      </c>
      <c r="AL10" s="3" t="str">
        <f t="shared" si="1"/>
        <v/>
      </c>
      <c r="AM10" s="3" t="str">
        <f t="shared" si="1"/>
        <v/>
      </c>
      <c r="AN10" s="3" t="str">
        <f t="shared" si="1"/>
        <v/>
      </c>
      <c r="AO10" s="3" t="str">
        <f t="shared" si="1"/>
        <v/>
      </c>
      <c r="AP10" s="3" t="str">
        <f t="shared" si="1"/>
        <v/>
      </c>
      <c r="AQ10" s="3" t="str">
        <f t="shared" si="1"/>
        <v/>
      </c>
      <c r="AR10" s="3" t="str">
        <f t="shared" si="1"/>
        <v/>
      </c>
      <c r="AS10" s="3" t="str">
        <f t="shared" si="1"/>
        <v/>
      </c>
      <c r="AT10" s="3" t="str">
        <f t="shared" si="1"/>
        <v/>
      </c>
    </row>
    <row r="11" spans="1:46" ht="15.75" customHeight="1" x14ac:dyDescent="0.25">
      <c r="A11" s="807"/>
      <c r="B11" s="164">
        <v>0.66666666666666596</v>
      </c>
      <c r="C11" s="45" t="str">
        <f>IFERROR(IF('PROGRAM-DERS'!C12="","",VLOOKUP('PROGRAM-DERS'!C12,Dersler!$C:$D,2,0)),"")</f>
        <v/>
      </c>
      <c r="D11" s="46" t="str">
        <f>IFERROR(IF('PROGRAM-DERS'!D12="","",VLOOKUP('PROGRAM-DERS'!D12,Dersler!$C:$D,2,0)),"")</f>
        <v/>
      </c>
      <c r="E11" s="51" t="str">
        <f>IFERROR(IF('PROGRAM-DERS'!E12="","",VLOOKUP('PROGRAM-DERS'!E12,Dersler!$C:$D,2,0)),"")</f>
        <v/>
      </c>
      <c r="F11" s="50" t="str">
        <f>IFERROR(IF('PROGRAM-DERS'!F12="","",VLOOKUP('PROGRAM-DERS'!F12,Dersler!$C:$D,2,0)),"")</f>
        <v/>
      </c>
      <c r="G11" s="243" t="str">
        <f>IFERROR(IF('PROGRAM-DERS'!#REF!="","",VLOOKUP('PROGRAM-DERS'!#REF!,Dersler!$A:$B,2,0)),"")</f>
        <v/>
      </c>
      <c r="H11" s="47" t="str">
        <f>IFERROR(IF('PROGRAM-DERS'!G12="","",VLOOKUP('PROGRAM-DERS'!G12,Dersler!$C:$D,2,0)),"")</f>
        <v/>
      </c>
      <c r="I11" s="48" t="str">
        <f>IFERROR(IF('PROGRAM-DERS'!H12="","",VLOOKUP('PROGRAM-DERS'!H12,Dersler!$C:$D,2,0)),"")</f>
        <v/>
      </c>
      <c r="J11" s="48" t="str">
        <f>IFERROR(IF('PROGRAM-DERS'!I12="","",VLOOKUP('PROGRAM-DERS'!I12,Dersler!$C:$D,2,0)),"")</f>
        <v/>
      </c>
      <c r="K11" s="49" t="str">
        <f>IFERROR(IF('PROGRAM-DERS'!J12="","",VLOOKUP('PROGRAM-DERS'!J12,Dersler!$C:$D,2,0)),"")</f>
        <v/>
      </c>
      <c r="L11" s="45" t="str">
        <f>IFERROR(IF('PROGRAM-DERS'!K12="","",VLOOKUP('PROGRAM-DERS'!K12,Dersler!$C:$D,2,0)),"")</f>
        <v/>
      </c>
      <c r="M11" s="48" t="str">
        <f>IFERROR(IF('PROGRAM-DERS'!L12="","",VLOOKUP('PROGRAM-DERS'!L12,Dersler!$C:$D,2,0)),"")</f>
        <v/>
      </c>
      <c r="N11" s="46" t="str">
        <f>IFERROR(IF('PROGRAM-DERS'!M12="","",VLOOKUP('PROGRAM-DERS'!M12,Dersler!$C:$D,2,0)),"")</f>
        <v/>
      </c>
      <c r="O11" s="46" t="str">
        <f>IFERROR(IF('PROGRAM-DERS'!N12="","",VLOOKUP('PROGRAM-DERS'!N12,Dersler!$C:$D,2,0)),"")</f>
        <v/>
      </c>
      <c r="P11" s="51" t="str">
        <f>IFERROR(IF('PROGRAM-DERS'!O12="","",VLOOKUP('PROGRAM-DERS'!O12,Dersler!$C:$D,2,0)),"")</f>
        <v xml:space="preserve"> </v>
      </c>
      <c r="Q11" s="51" t="str">
        <f>IFERROR(IF('PROGRAM-DERS'!P12="","",VLOOKUP('PROGRAM-DERS'!P12,Dersler!$C:$D,2,0)),"")</f>
        <v xml:space="preserve"> </v>
      </c>
      <c r="R11" s="46" t="str">
        <f>IFERROR(IF('PROGRAM-DERS'!#REF!="","",VLOOKUP('PROGRAM-DERS'!#REF!,Dersler!$A:$B,2,0)),"")</f>
        <v/>
      </c>
      <c r="S11" s="52"/>
      <c r="T11" s="116" t="str">
        <f>IFERROR(IF('PROGRAM-DERS'!S12="","",VLOOKUP('PROGRAM-DERS'!S12,Dersler!$A:$B,2,0)),"")</f>
        <v/>
      </c>
      <c r="U11" s="118" t="str">
        <f>IFERROR(IF('PROGRAM-DERS'!T12="","",VLOOKUP('PROGRAM-DERS'!T12,Dersler!$A:$B,2,0)),"")</f>
        <v/>
      </c>
      <c r="V11" s="119" t="str">
        <f>IFERROR(IF('PROGRAM-DERS'!U12="","",VLOOKUP('PROGRAM-DERS'!U12,Dersler!$A:$B,2,0)),"")</f>
        <v/>
      </c>
      <c r="W11" s="131" t="str">
        <f>IFERROR(IF('PROGRAM-DERS'!V12="","",VLOOKUP('PROGRAM-DERS'!V12,Dersler!$A:$B,2,0)),"")</f>
        <v/>
      </c>
      <c r="X11" s="3" t="str">
        <f t="shared" si="0"/>
        <v/>
      </c>
      <c r="Y11" s="3" t="str">
        <f t="shared" si="0"/>
        <v/>
      </c>
      <c r="Z11" s="3" t="str">
        <f t="shared" si="0"/>
        <v/>
      </c>
      <c r="AA11" s="3" t="str">
        <f t="shared" si="0"/>
        <v/>
      </c>
      <c r="AB11" s="3" t="str">
        <f t="shared" si="0"/>
        <v/>
      </c>
      <c r="AC11" s="3" t="str">
        <f t="shared" si="0"/>
        <v/>
      </c>
      <c r="AD11" s="3" t="str">
        <f t="shared" si="0"/>
        <v/>
      </c>
      <c r="AE11" s="3" t="str">
        <f t="shared" si="0"/>
        <v/>
      </c>
      <c r="AF11" s="3" t="str">
        <f t="shared" si="0"/>
        <v/>
      </c>
      <c r="AG11" s="3" t="str">
        <f t="shared" si="0"/>
        <v/>
      </c>
      <c r="AH11" s="3" t="str">
        <f t="shared" si="1"/>
        <v/>
      </c>
      <c r="AI11" s="3" t="str">
        <f t="shared" si="1"/>
        <v/>
      </c>
      <c r="AJ11" s="3" t="str">
        <f t="shared" si="1"/>
        <v/>
      </c>
      <c r="AK11" s="3" t="str">
        <f t="shared" si="1"/>
        <v/>
      </c>
      <c r="AL11" s="3" t="str">
        <f t="shared" si="1"/>
        <v/>
      </c>
      <c r="AM11" s="3" t="str">
        <f t="shared" si="1"/>
        <v/>
      </c>
      <c r="AN11" s="3" t="str">
        <f t="shared" si="1"/>
        <v/>
      </c>
      <c r="AO11" s="3" t="str">
        <f t="shared" si="1"/>
        <v/>
      </c>
      <c r="AP11" s="3" t="str">
        <f t="shared" si="1"/>
        <v/>
      </c>
      <c r="AQ11" s="3" t="str">
        <f t="shared" si="1"/>
        <v/>
      </c>
      <c r="AR11" s="3" t="str">
        <f t="shared" si="1"/>
        <v/>
      </c>
      <c r="AS11" s="3" t="str">
        <f t="shared" si="1"/>
        <v/>
      </c>
      <c r="AT11" s="3" t="str">
        <f t="shared" si="1"/>
        <v/>
      </c>
    </row>
    <row r="12" spans="1:46" ht="15.75" customHeight="1" x14ac:dyDescent="0.25">
      <c r="A12" s="807"/>
      <c r="B12" s="164">
        <v>0.70833333333333304</v>
      </c>
      <c r="C12" s="55" t="str">
        <f>IFERROR(IF('PROGRAM-DERS'!C13="","",VLOOKUP('PROGRAM-DERS'!C13,Dersler!$C:$D,2,0)),"")</f>
        <v/>
      </c>
      <c r="D12" s="56" t="str">
        <f>IFERROR(IF('PROGRAM-DERS'!D13="","",VLOOKUP('PROGRAM-DERS'!D13,Dersler!$C:$D,2,0)),"")</f>
        <v/>
      </c>
      <c r="E12" s="113" t="str">
        <f>IFERROR(IF('PROGRAM-DERS'!E13="","",VLOOKUP('PROGRAM-DERS'!E13,Dersler!$C:$D,2,0)),"")</f>
        <v/>
      </c>
      <c r="F12" s="58" t="str">
        <f>IFERROR(IF('PROGRAM-DERS'!F13="","",VLOOKUP('PROGRAM-DERS'!F13,Dersler!$C:$D,2,0)),"")</f>
        <v/>
      </c>
      <c r="G12" s="227" t="str">
        <f>IFERROR(IF('PROGRAM-DERS'!#REF!="","",VLOOKUP('PROGRAM-DERS'!#REF!,Dersler!$A:$B,2,0)),"")</f>
        <v/>
      </c>
      <c r="H12" s="57" t="str">
        <f>IFERROR(IF('PROGRAM-DERS'!G13="","",VLOOKUP('PROGRAM-DERS'!G13,Dersler!$C:$D,2,0)),"")</f>
        <v/>
      </c>
      <c r="I12" s="56" t="str">
        <f>IFERROR(IF('PROGRAM-DERS'!H13="","",VLOOKUP('PROGRAM-DERS'!H13,Dersler!$C:$D,2,0)),"")</f>
        <v/>
      </c>
      <c r="J12" s="56" t="str">
        <f>IFERROR(IF('PROGRAM-DERS'!I13="","",VLOOKUP('PROGRAM-DERS'!I13,Dersler!$C:$D,2,0)),"")</f>
        <v/>
      </c>
      <c r="K12" s="14" t="str">
        <f>IFERROR(IF('PROGRAM-DERS'!J13="","",VLOOKUP('PROGRAM-DERS'!J13,Dersler!$C:$D,2,0)),"")</f>
        <v/>
      </c>
      <c r="L12" s="55" t="str">
        <f>IFERROR(IF('PROGRAM-DERS'!K13="","",VLOOKUP('PROGRAM-DERS'!K13,Dersler!$C:$D,2,0)),"")</f>
        <v/>
      </c>
      <c r="M12" s="56" t="str">
        <f>IFERROR(IF('PROGRAM-DERS'!L13="","",VLOOKUP('PROGRAM-DERS'!L13,Dersler!$C:$D,2,0)),"")</f>
        <v/>
      </c>
      <c r="N12" s="56" t="str">
        <f>IFERROR(IF('PROGRAM-DERS'!M13="","",VLOOKUP('PROGRAM-DERS'!M13,Dersler!$C:$D,2,0)),"")</f>
        <v/>
      </c>
      <c r="O12" s="56" t="str">
        <f>IFERROR(IF('PROGRAM-DERS'!N13="","",VLOOKUP('PROGRAM-DERS'!N13,Dersler!$C:$D,2,0)),"")</f>
        <v/>
      </c>
      <c r="P12" s="55" t="str">
        <f>IFERROR(IF('PROGRAM-DERS'!O13="","",VLOOKUP('PROGRAM-DERS'!O13,Dersler!$C:$D,2,0)),"")</f>
        <v/>
      </c>
      <c r="Q12" s="113" t="str">
        <f>IFERROR(IF('PROGRAM-DERS'!P13="","",VLOOKUP('PROGRAM-DERS'!P13,Dersler!$C:$D,2,0)),"")</f>
        <v/>
      </c>
      <c r="R12" s="56" t="str">
        <f>IFERROR(IF('PROGRAM-DERS'!#REF!="","",VLOOKUP('PROGRAM-DERS'!#REF!,Dersler!$A:$B,2,0)),"")</f>
        <v/>
      </c>
      <c r="S12" s="319"/>
      <c r="T12" s="116" t="str">
        <f>IFERROR(IF('PROGRAM-DERS'!S13="","",VLOOKUP('PROGRAM-DERS'!S13,Dersler!$A:$B,2,0)),"")</f>
        <v/>
      </c>
      <c r="U12" s="118" t="str">
        <f>IFERROR(IF('PROGRAM-DERS'!T13="","",VLOOKUP('PROGRAM-DERS'!T13,Dersler!$A:$B,2,0)),"")</f>
        <v/>
      </c>
      <c r="V12" s="119" t="str">
        <f>IFERROR(IF('PROGRAM-DERS'!U13="","",VLOOKUP('PROGRAM-DERS'!U13,Dersler!$A:$B,2,0)),"")</f>
        <v/>
      </c>
      <c r="W12" s="131" t="str">
        <f>IFERROR(IF('PROGRAM-DERS'!V13="","",VLOOKUP('PROGRAM-DERS'!V13,Dersler!$A:$B,2,0)),"")</f>
        <v/>
      </c>
      <c r="X12" s="3" t="str">
        <f t="shared" ref="X12:AG21" si="2">IF(COUNTIF($C12:$W12,X$1)+COUNTIF($C12:$W12,CONCATENATE(X$1," (O)"))&gt;1,"Uyarı","")</f>
        <v/>
      </c>
      <c r="Y12" s="3" t="str">
        <f t="shared" si="2"/>
        <v/>
      </c>
      <c r="Z12" s="3" t="str">
        <f t="shared" si="2"/>
        <v/>
      </c>
      <c r="AA12" s="3" t="str">
        <f t="shared" si="2"/>
        <v/>
      </c>
      <c r="AB12" s="3" t="str">
        <f t="shared" si="2"/>
        <v/>
      </c>
      <c r="AC12" s="3" t="str">
        <f t="shared" si="2"/>
        <v/>
      </c>
      <c r="AD12" s="3" t="str">
        <f t="shared" si="2"/>
        <v/>
      </c>
      <c r="AE12" s="3" t="str">
        <f t="shared" si="2"/>
        <v/>
      </c>
      <c r="AF12" s="3" t="str">
        <f t="shared" si="2"/>
        <v/>
      </c>
      <c r="AG12" s="3" t="str">
        <f t="shared" si="2"/>
        <v/>
      </c>
      <c r="AH12" s="3" t="str">
        <f t="shared" ref="AH12:AT21" si="3">IF(COUNTIF($C12:$W12,AH$1)+COUNTIF($C12:$W12,CONCATENATE(AH$1," (O)"))&gt;1,"Uyarı","")</f>
        <v/>
      </c>
      <c r="AI12" s="3" t="str">
        <f t="shared" si="3"/>
        <v/>
      </c>
      <c r="AJ12" s="3" t="str">
        <f t="shared" si="3"/>
        <v/>
      </c>
      <c r="AK12" s="3" t="str">
        <f t="shared" si="3"/>
        <v/>
      </c>
      <c r="AL12" s="3" t="str">
        <f t="shared" si="3"/>
        <v/>
      </c>
      <c r="AM12" s="3" t="str">
        <f t="shared" si="3"/>
        <v/>
      </c>
      <c r="AN12" s="3" t="str">
        <f t="shared" si="3"/>
        <v/>
      </c>
      <c r="AO12" s="3" t="str">
        <f t="shared" si="3"/>
        <v/>
      </c>
      <c r="AP12" s="3" t="str">
        <f t="shared" si="3"/>
        <v/>
      </c>
      <c r="AQ12" s="3" t="str">
        <f t="shared" si="3"/>
        <v/>
      </c>
      <c r="AR12" s="3" t="str">
        <f t="shared" si="3"/>
        <v/>
      </c>
      <c r="AS12" s="3" t="str">
        <f t="shared" si="3"/>
        <v/>
      </c>
      <c r="AT12" s="3" t="str">
        <f t="shared" si="3"/>
        <v/>
      </c>
    </row>
    <row r="13" spans="1:46" ht="15.75" customHeight="1" x14ac:dyDescent="0.25">
      <c r="A13" s="807"/>
      <c r="B13" s="164">
        <v>0.75</v>
      </c>
      <c r="C13" s="55" t="str">
        <f>IFERROR(IF('PROGRAM-DERS'!C14="","",VLOOKUP('PROGRAM-DERS'!C14,Dersler!$C:$D,2,0)),"")</f>
        <v/>
      </c>
      <c r="D13" s="56" t="str">
        <f>IFERROR(IF('PROGRAM-DERS'!D14="","",VLOOKUP('PROGRAM-DERS'!D14,Dersler!$C:$D,2,0)),"")</f>
        <v/>
      </c>
      <c r="E13" s="56" t="str">
        <f>IFERROR(IF('PROGRAM-DERS'!#REF!="","",VLOOKUP('PROGRAM-DERS'!#REF!,Dersler!$C:$D,2,0)),"")</f>
        <v/>
      </c>
      <c r="F13" s="58" t="str">
        <f>IFERROR(IF('PROGRAM-DERS'!F14="","",VLOOKUP('PROGRAM-DERS'!F14,Dersler!$C:$D,2,0)),"")</f>
        <v/>
      </c>
      <c r="G13" s="227" t="str">
        <f>IFERROR(IF('PROGRAM-DERS'!#REF!="","",VLOOKUP('PROGRAM-DERS'!#REF!,Dersler!$A:$B,2,0)),"")</f>
        <v/>
      </c>
      <c r="H13" s="57" t="str">
        <f>IFERROR(IF('PROGRAM-DERS'!G14="","",VLOOKUP('PROGRAM-DERS'!G14,Dersler!$C:$D,2,0)),"")</f>
        <v/>
      </c>
      <c r="I13" s="56" t="str">
        <f>IFERROR(IF('PROGRAM-DERS'!H14="","",VLOOKUP('PROGRAM-DERS'!H14,Dersler!$C:$D,2,0)),"")</f>
        <v/>
      </c>
      <c r="J13" s="56" t="str">
        <f>IFERROR(IF('PROGRAM-DERS'!I14="","",VLOOKUP('PROGRAM-DERS'!I14,Dersler!$C:$D,2,0)),"")</f>
        <v/>
      </c>
      <c r="K13" s="14" t="str">
        <f>IFERROR(IF('PROGRAM-DERS'!J14="","",VLOOKUP('PROGRAM-DERS'!J14,Dersler!$C:$D,2,0)),"")</f>
        <v/>
      </c>
      <c r="L13" s="55" t="str">
        <f>IFERROR(IF('PROGRAM-DERS'!K14="","",VLOOKUP('PROGRAM-DERS'!K14,Dersler!$C:$D,2,0)),"")</f>
        <v/>
      </c>
      <c r="M13" s="56" t="str">
        <f>IFERROR(IF('PROGRAM-DERS'!L14="","",VLOOKUP('PROGRAM-DERS'!L14,Dersler!$C:$D,2,0)),"")</f>
        <v/>
      </c>
      <c r="N13" s="56" t="str">
        <f>IFERROR(IF('PROGRAM-DERS'!M14="","",VLOOKUP('PROGRAM-DERS'!M14,Dersler!$C:$D,2,0)),"")</f>
        <v/>
      </c>
      <c r="O13" s="56" t="str">
        <f>IFERROR(IF('PROGRAM-DERS'!N14="","",VLOOKUP('PROGRAM-DERS'!N14,Dersler!$C:$D,2,0)),"")</f>
        <v/>
      </c>
      <c r="P13" s="196" t="str">
        <f>IFERROR(IF('PROGRAM-DERS'!O14="","",VLOOKUP('PROGRAM-DERS'!O14,Dersler!$C:$D,2,0)),"")</f>
        <v/>
      </c>
      <c r="Q13" s="60" t="str">
        <f>IFERROR(IF('PROGRAM-DERS'!P14="","",VLOOKUP('PROGRAM-DERS'!P14,Dersler!$C:$D,2,0)),"")</f>
        <v/>
      </c>
      <c r="R13" s="81" t="str">
        <f>IFERROR(IF('PROGRAM-DERS'!#REF!="","",VLOOKUP('PROGRAM-DERS'!#REF!,Dersler!$A:$B,2,0)),"")</f>
        <v/>
      </c>
      <c r="S13" s="61"/>
      <c r="T13" s="117" t="str">
        <f>IFERROR(IF('PROGRAM-DERS'!S14="","",VLOOKUP('PROGRAM-DERS'!S14,Dersler!$A:$B,2,0)),"")</f>
        <v/>
      </c>
      <c r="U13" s="118" t="str">
        <f>IFERROR(IF('PROGRAM-DERS'!T14="","",VLOOKUP('PROGRAM-DERS'!T14,Dersler!$A:$B,2,0)),"")</f>
        <v/>
      </c>
      <c r="V13" s="119" t="str">
        <f>IFERROR(IF('PROGRAM-DERS'!U14="","",VLOOKUP('PROGRAM-DERS'!U14,Dersler!$A:$B,2,0)),"")</f>
        <v/>
      </c>
      <c r="W13" s="133">
        <f>IFERROR(IF('PROGRAM-DERS'!V14="","",VLOOKUP('PROGRAM-DERS'!V14,Dersler!$A:$B,2,0)),"")</f>
        <v>0</v>
      </c>
      <c r="X13" s="3" t="str">
        <f t="shared" si="2"/>
        <v/>
      </c>
      <c r="Y13" s="3" t="str">
        <f t="shared" si="2"/>
        <v/>
      </c>
      <c r="Z13" s="3" t="str">
        <f t="shared" si="2"/>
        <v/>
      </c>
      <c r="AA13" s="3" t="str">
        <f t="shared" si="2"/>
        <v/>
      </c>
      <c r="AB13" s="3" t="str">
        <f t="shared" si="2"/>
        <v/>
      </c>
      <c r="AC13" s="3" t="str">
        <f t="shared" si="2"/>
        <v/>
      </c>
      <c r="AD13" s="3" t="str">
        <f t="shared" si="2"/>
        <v/>
      </c>
      <c r="AE13" s="3" t="str">
        <f t="shared" si="2"/>
        <v/>
      </c>
      <c r="AF13" s="3" t="str">
        <f t="shared" si="2"/>
        <v/>
      </c>
      <c r="AG13" s="3" t="str">
        <f t="shared" si="2"/>
        <v/>
      </c>
      <c r="AH13" s="3" t="str">
        <f t="shared" si="3"/>
        <v/>
      </c>
      <c r="AI13" s="3" t="str">
        <f t="shared" si="3"/>
        <v/>
      </c>
      <c r="AJ13" s="3" t="str">
        <f t="shared" si="3"/>
        <v/>
      </c>
      <c r="AK13" s="3" t="str">
        <f t="shared" si="3"/>
        <v/>
      </c>
      <c r="AL13" s="3" t="str">
        <f t="shared" si="3"/>
        <v/>
      </c>
      <c r="AM13" s="3" t="str">
        <f t="shared" si="3"/>
        <v/>
      </c>
      <c r="AN13" s="3" t="str">
        <f t="shared" si="3"/>
        <v/>
      </c>
      <c r="AO13" s="3" t="str">
        <f t="shared" si="3"/>
        <v/>
      </c>
      <c r="AP13" s="3" t="str">
        <f t="shared" si="3"/>
        <v/>
      </c>
      <c r="AQ13" s="3" t="str">
        <f t="shared" si="3"/>
        <v/>
      </c>
      <c r="AR13" s="3" t="str">
        <f t="shared" si="3"/>
        <v/>
      </c>
      <c r="AS13" s="3" t="str">
        <f t="shared" si="3"/>
        <v/>
      </c>
      <c r="AT13" s="3" t="str">
        <f t="shared" si="3"/>
        <v/>
      </c>
    </row>
    <row r="14" spans="1:46" ht="15.75" customHeight="1" x14ac:dyDescent="0.25">
      <c r="A14" s="807"/>
      <c r="B14" s="164">
        <v>0.79166666666666696</v>
      </c>
      <c r="C14" s="55" t="str">
        <f>IFERROR(IF('PROGRAM-DERS'!C15="","",VLOOKUP('PROGRAM-DERS'!C15,Dersler!$C:$D,2,0)),"")</f>
        <v/>
      </c>
      <c r="D14" s="56" t="str">
        <f>IFERROR(IF('PROGRAM-DERS'!D15="","",VLOOKUP('PROGRAM-DERS'!D15,Dersler!$C:$D,2,0)),"")</f>
        <v/>
      </c>
      <c r="E14" s="56" t="str">
        <f>IFERROR(IF('PROGRAM-DERS'!#REF!="","",VLOOKUP('PROGRAM-DERS'!#REF!,Dersler!$C:$D,2,0)),"")</f>
        <v/>
      </c>
      <c r="F14" s="58" t="str">
        <f>IFERROR(IF('PROGRAM-DERS'!F15="","",VLOOKUP('PROGRAM-DERS'!F15,Dersler!$C:$D,2,0)),"")</f>
        <v/>
      </c>
      <c r="G14" s="227" t="str">
        <f>IFERROR(IF('PROGRAM-DERS'!#REF!="","",VLOOKUP('PROGRAM-DERS'!#REF!,Dersler!$A:$B,2,0)),"")</f>
        <v/>
      </c>
      <c r="H14" s="57" t="str">
        <f>IFERROR(IF('PROGRAM-DERS'!G15="","",VLOOKUP('PROGRAM-DERS'!G15,Dersler!$C:$D,2,0)),"")</f>
        <v/>
      </c>
      <c r="I14" s="56" t="str">
        <f>IFERROR(IF('PROGRAM-DERS'!H15="","",VLOOKUP('PROGRAM-DERS'!H15,Dersler!$C:$D,2,0)),"")</f>
        <v/>
      </c>
      <c r="J14" s="56" t="str">
        <f>IFERROR(IF('PROGRAM-DERS'!I15="","",VLOOKUP('PROGRAM-DERS'!I15,Dersler!$C:$D,2,0)),"")</f>
        <v/>
      </c>
      <c r="K14" s="14" t="str">
        <f>IFERROR(IF('PROGRAM-DERS'!J15="","",VLOOKUP('PROGRAM-DERS'!J15,Dersler!$C:$D,2,0)),"")</f>
        <v/>
      </c>
      <c r="L14" s="55" t="str">
        <f>IFERROR(IF('PROGRAM-DERS'!K15="","",VLOOKUP('PROGRAM-DERS'!K15,Dersler!$C:$D,2,0)),"")</f>
        <v/>
      </c>
      <c r="M14" s="56" t="str">
        <f>IFERROR(IF('PROGRAM-DERS'!L15="","",VLOOKUP('PROGRAM-DERS'!L15,Dersler!$C:$D,2,0)),"")</f>
        <v/>
      </c>
      <c r="N14" s="56" t="str">
        <f>IFERROR(IF('PROGRAM-DERS'!M15="","",VLOOKUP('PROGRAM-DERS'!M15,Dersler!$C:$D,2,0)),"")</f>
        <v/>
      </c>
      <c r="O14" s="56" t="str">
        <f>IFERROR(IF('PROGRAM-DERS'!N15="","",VLOOKUP('PROGRAM-DERS'!N15,Dersler!$C:$D,2,0)),"")</f>
        <v/>
      </c>
      <c r="P14" s="55" t="str">
        <f>IFERROR(IF('PROGRAM-DERS'!O15="","",VLOOKUP('PROGRAM-DERS'!O15,Dersler!$C:$D,2,0)),"")</f>
        <v/>
      </c>
      <c r="Q14" s="113" t="str">
        <f>IFERROR(IF('PROGRAM-DERS'!P15="","",VLOOKUP('PROGRAM-DERS'!P15,Dersler!$C:$D,2,0)),"")</f>
        <v/>
      </c>
      <c r="R14" s="56" t="str">
        <f>IFERROR(IF('PROGRAM-DERS'!#REF!="","",VLOOKUP('PROGRAM-DERS'!#REF!,Dersler!$A:$B,2,0)),"")</f>
        <v/>
      </c>
      <c r="S14" s="319"/>
      <c r="T14" s="117" t="str">
        <f>IFERROR(IF('PROGRAM-DERS'!S15="","",VLOOKUP('PROGRAM-DERS'!S15,Dersler!$A:$B,2,0)),"")</f>
        <v/>
      </c>
      <c r="U14" s="118" t="str">
        <f>IFERROR(IF('PROGRAM-DERS'!T15="","",VLOOKUP('PROGRAM-DERS'!T15,Dersler!$A:$B,2,0)),"")</f>
        <v/>
      </c>
      <c r="V14" s="119" t="str">
        <f>IFERROR(IF('PROGRAM-DERS'!U15="","",VLOOKUP('PROGRAM-DERS'!U15,Dersler!$A:$B,2,0)),"")</f>
        <v/>
      </c>
      <c r="W14" s="133" t="str">
        <f>IFERROR(IF('PROGRAM-DERS'!V15="","",VLOOKUP('PROGRAM-DERS'!V15,Dersler!$A:$B,2,0)),"")</f>
        <v/>
      </c>
      <c r="X14" s="3" t="str">
        <f t="shared" si="2"/>
        <v/>
      </c>
      <c r="Y14" s="3" t="str">
        <f t="shared" si="2"/>
        <v/>
      </c>
      <c r="Z14" s="3" t="str">
        <f t="shared" si="2"/>
        <v/>
      </c>
      <c r="AA14" s="3" t="str">
        <f t="shared" si="2"/>
        <v/>
      </c>
      <c r="AB14" s="3" t="str">
        <f t="shared" si="2"/>
        <v/>
      </c>
      <c r="AC14" s="3" t="str">
        <f t="shared" si="2"/>
        <v/>
      </c>
      <c r="AD14" s="3" t="str">
        <f t="shared" si="2"/>
        <v/>
      </c>
      <c r="AE14" s="3" t="str">
        <f t="shared" si="2"/>
        <v/>
      </c>
      <c r="AF14" s="3" t="str">
        <f t="shared" si="2"/>
        <v/>
      </c>
      <c r="AG14" s="3" t="str">
        <f t="shared" si="2"/>
        <v/>
      </c>
      <c r="AH14" s="3" t="str">
        <f t="shared" si="3"/>
        <v/>
      </c>
      <c r="AI14" s="3" t="str">
        <f t="shared" si="3"/>
        <v/>
      </c>
      <c r="AJ14" s="3" t="str">
        <f t="shared" si="3"/>
        <v/>
      </c>
      <c r="AK14" s="3" t="str">
        <f t="shared" si="3"/>
        <v/>
      </c>
      <c r="AL14" s="3" t="str">
        <f t="shared" si="3"/>
        <v/>
      </c>
      <c r="AM14" s="3" t="str">
        <f t="shared" si="3"/>
        <v/>
      </c>
      <c r="AN14" s="3" t="str">
        <f t="shared" si="3"/>
        <v/>
      </c>
      <c r="AO14" s="3" t="str">
        <f t="shared" si="3"/>
        <v/>
      </c>
      <c r="AP14" s="3" t="str">
        <f t="shared" si="3"/>
        <v/>
      </c>
      <c r="AQ14" s="3" t="str">
        <f t="shared" si="3"/>
        <v/>
      </c>
      <c r="AR14" s="3" t="str">
        <f t="shared" si="3"/>
        <v/>
      </c>
      <c r="AS14" s="3" t="str">
        <f t="shared" si="3"/>
        <v/>
      </c>
      <c r="AT14" s="3" t="str">
        <f t="shared" si="3"/>
        <v/>
      </c>
    </row>
    <row r="15" spans="1:46" ht="15.75" customHeight="1" x14ac:dyDescent="0.25">
      <c r="A15" s="807"/>
      <c r="B15" s="164">
        <v>0.83333333333333304</v>
      </c>
      <c r="C15" s="55" t="str">
        <f>IFERROR(IF('PROGRAM-DERS'!C16="","",VLOOKUP('PROGRAM-DERS'!C16,Dersler!$C:$D,2,0)),"")</f>
        <v/>
      </c>
      <c r="D15" s="56" t="str">
        <f>IFERROR(IF('PROGRAM-DERS'!D16="","",VLOOKUP('PROGRAM-DERS'!D16,Dersler!$C:$D,2,0)),"")</f>
        <v/>
      </c>
      <c r="E15" s="56" t="str">
        <f>IFERROR(IF('PROGRAM-DERS'!E16="","",VLOOKUP('PROGRAM-DERS'!E16,Dersler!$C:$D,2,0)),"")</f>
        <v/>
      </c>
      <c r="F15" s="58" t="str">
        <f>IFERROR(IF('PROGRAM-DERS'!F16="","",VLOOKUP('PROGRAM-DERS'!F16,Dersler!$C:$D,2,0)),"")</f>
        <v/>
      </c>
      <c r="G15" s="227" t="str">
        <f>IFERROR(IF('PROGRAM-DERS'!#REF!="","",VLOOKUP('PROGRAM-DERS'!#REF!,Dersler!$A:$B,2,0)),"")</f>
        <v/>
      </c>
      <c r="H15" s="57" t="str">
        <f>IFERROR(IF('PROGRAM-DERS'!G16="","",VLOOKUP('PROGRAM-DERS'!G16,Dersler!$C:$D,2,0)),"")</f>
        <v/>
      </c>
      <c r="I15" s="56" t="str">
        <f>IFERROR(IF('PROGRAM-DERS'!H16="","",VLOOKUP('PROGRAM-DERS'!H16,Dersler!$C:$D,2,0)),"")</f>
        <v/>
      </c>
      <c r="J15" s="56" t="str">
        <f>IFERROR(IF('PROGRAM-DERS'!I16="","",VLOOKUP('PROGRAM-DERS'!I16,Dersler!$C:$D,2,0)),"")</f>
        <v/>
      </c>
      <c r="K15" s="14" t="str">
        <f>IFERROR(IF('PROGRAM-DERS'!J16="","",VLOOKUP('PROGRAM-DERS'!J16,Dersler!$C:$D,2,0)),"")</f>
        <v/>
      </c>
      <c r="L15" s="55" t="str">
        <f>IFERROR(IF('PROGRAM-DERS'!K16="","",VLOOKUP('PROGRAM-DERS'!K16,Dersler!$C:$D,2,0)),"")</f>
        <v/>
      </c>
      <c r="M15" s="56" t="str">
        <f>IFERROR(IF('PROGRAM-DERS'!L16="","",VLOOKUP('PROGRAM-DERS'!L16,Dersler!$C:$D,2,0)),"")</f>
        <v/>
      </c>
      <c r="N15" s="56" t="str">
        <f>IFERROR(IF('PROGRAM-DERS'!M16="","",VLOOKUP('PROGRAM-DERS'!M16,Dersler!$C:$D,2,0)),"")</f>
        <v/>
      </c>
      <c r="O15" s="56" t="str">
        <f>IFERROR(IF('PROGRAM-DERS'!N16="","",VLOOKUP('PROGRAM-DERS'!N16,Dersler!$C:$D,2,0)),"")</f>
        <v/>
      </c>
      <c r="P15" s="55" t="str">
        <f>IFERROR(IF('PROGRAM-DERS'!O16="","",VLOOKUP('PROGRAM-DERS'!O16,Dersler!$C:$D,2,0)),"")</f>
        <v xml:space="preserve"> </v>
      </c>
      <c r="Q15" s="113" t="str">
        <f>IFERROR(IF('PROGRAM-DERS'!P16="","",VLOOKUP('PROGRAM-DERS'!P16,Dersler!$C:$D,2,0)),"")</f>
        <v xml:space="preserve"> </v>
      </c>
      <c r="R15" s="56" t="str">
        <f>IFERROR(IF('PROGRAM-DERS'!#REF!="","",VLOOKUP('PROGRAM-DERS'!#REF!,Dersler!$A:$B,2,0)),"")</f>
        <v/>
      </c>
      <c r="S15" s="319"/>
      <c r="T15" s="117" t="str">
        <f>IFERROR(IF('PROGRAM-DERS'!S16="","",VLOOKUP('PROGRAM-DERS'!S16,Dersler!$A:$B,2,0)),"")</f>
        <v/>
      </c>
      <c r="U15" s="118" t="str">
        <f>IFERROR(IF('PROGRAM-DERS'!T16="","",VLOOKUP('PROGRAM-DERS'!T16,Dersler!$A:$B,2,0)),"")</f>
        <v/>
      </c>
      <c r="V15" s="119" t="str">
        <f>IFERROR(IF('PROGRAM-DERS'!U16="","",VLOOKUP('PROGRAM-DERS'!U16,Dersler!$A:$B,2,0)),"")</f>
        <v/>
      </c>
      <c r="W15" s="133" t="str">
        <f>IFERROR(IF('PROGRAM-DERS'!V16="","",VLOOKUP('PROGRAM-DERS'!V16,Dersler!$A:$B,2,0)),"")</f>
        <v/>
      </c>
      <c r="X15" s="3" t="str">
        <f t="shared" si="2"/>
        <v/>
      </c>
      <c r="Y15" s="3" t="str">
        <f t="shared" si="2"/>
        <v/>
      </c>
      <c r="Z15" s="3" t="str">
        <f t="shared" si="2"/>
        <v/>
      </c>
      <c r="AA15" s="3" t="str">
        <f t="shared" si="2"/>
        <v/>
      </c>
      <c r="AB15" s="3" t="str">
        <f t="shared" si="2"/>
        <v/>
      </c>
      <c r="AC15" s="3" t="str">
        <f t="shared" si="2"/>
        <v/>
      </c>
      <c r="AD15" s="3" t="str">
        <f t="shared" si="2"/>
        <v/>
      </c>
      <c r="AE15" s="3" t="str">
        <f t="shared" si="2"/>
        <v/>
      </c>
      <c r="AF15" s="3" t="str">
        <f t="shared" si="2"/>
        <v/>
      </c>
      <c r="AG15" s="3" t="str">
        <f t="shared" si="2"/>
        <v/>
      </c>
      <c r="AH15" s="3" t="str">
        <f t="shared" si="3"/>
        <v/>
      </c>
      <c r="AI15" s="3" t="str">
        <f t="shared" si="3"/>
        <v/>
      </c>
      <c r="AJ15" s="3" t="str">
        <f t="shared" si="3"/>
        <v/>
      </c>
      <c r="AK15" s="3" t="str">
        <f t="shared" si="3"/>
        <v/>
      </c>
      <c r="AL15" s="3" t="str">
        <f t="shared" si="3"/>
        <v/>
      </c>
      <c r="AM15" s="3" t="str">
        <f t="shared" si="3"/>
        <v/>
      </c>
      <c r="AN15" s="3" t="str">
        <f t="shared" si="3"/>
        <v/>
      </c>
      <c r="AO15" s="3" t="str">
        <f t="shared" si="3"/>
        <v/>
      </c>
      <c r="AP15" s="3" t="str">
        <f t="shared" si="3"/>
        <v/>
      </c>
      <c r="AQ15" s="3" t="str">
        <f t="shared" si="3"/>
        <v/>
      </c>
      <c r="AR15" s="3" t="str">
        <f t="shared" si="3"/>
        <v/>
      </c>
      <c r="AS15" s="3" t="str">
        <f t="shared" si="3"/>
        <v/>
      </c>
      <c r="AT15" s="3" t="str">
        <f t="shared" si="3"/>
        <v/>
      </c>
    </row>
    <row r="16" spans="1:46" ht="15.75" customHeight="1" x14ac:dyDescent="0.25">
      <c r="A16" s="807"/>
      <c r="B16" s="164">
        <v>0.875</v>
      </c>
      <c r="C16" s="55" t="str">
        <f>IFERROR(IF('PROGRAM-DERS'!C17="","",VLOOKUP('PROGRAM-DERS'!C17,Dersler!$C:$D,2,0)),"")</f>
        <v/>
      </c>
      <c r="D16" s="56" t="str">
        <f>IFERROR(IF('PROGRAM-DERS'!D17="","",VLOOKUP('PROGRAM-DERS'!D17,Dersler!$C:$D,2,0)),"")</f>
        <v/>
      </c>
      <c r="E16" s="56" t="str">
        <f>IFERROR(IF('PROGRAM-DERS'!E17="","",VLOOKUP('PROGRAM-DERS'!E17,Dersler!$C:$D,2,0)),"")</f>
        <v/>
      </c>
      <c r="F16" s="58" t="str">
        <f>IFERROR(IF('PROGRAM-DERS'!F17="","",VLOOKUP('PROGRAM-DERS'!F17,Dersler!$C:$D,2,0)),"")</f>
        <v/>
      </c>
      <c r="G16" s="227" t="str">
        <f>IFERROR(IF('PROGRAM-DERS'!#REF!="","",VLOOKUP('PROGRAM-DERS'!#REF!,Dersler!$A:$B,2,0)),"")</f>
        <v/>
      </c>
      <c r="H16" s="57" t="str">
        <f>IFERROR(IF('PROGRAM-DERS'!G17="","",VLOOKUP('PROGRAM-DERS'!G17,Dersler!$C:$D,2,0)),"")</f>
        <v/>
      </c>
      <c r="I16" s="56" t="str">
        <f>IFERROR(IF('PROGRAM-DERS'!H17="","",VLOOKUP('PROGRAM-DERS'!H17,Dersler!$C:$D,2,0)),"")</f>
        <v/>
      </c>
      <c r="J16" s="56" t="str">
        <f>IFERROR(IF('PROGRAM-DERS'!I17="","",VLOOKUP('PROGRAM-DERS'!I17,Dersler!$C:$D,2,0)),"")</f>
        <v xml:space="preserve"> </v>
      </c>
      <c r="K16" s="14" t="str">
        <f>IFERROR(IF('PROGRAM-DERS'!J17="","",VLOOKUP('PROGRAM-DERS'!J17,Dersler!$C:$D,2,0)),"")</f>
        <v/>
      </c>
      <c r="L16" s="55" t="str">
        <f>IFERROR(IF('PROGRAM-DERS'!K17="","",VLOOKUP('PROGRAM-DERS'!K17,Dersler!$C:$D,2,0)),"")</f>
        <v/>
      </c>
      <c r="M16" s="56" t="str">
        <f>IFERROR(IF('PROGRAM-DERS'!L17="","",VLOOKUP('PROGRAM-DERS'!L17,Dersler!$C:$D,2,0)),"")</f>
        <v/>
      </c>
      <c r="N16" s="56" t="str">
        <f>IFERROR(IF('PROGRAM-DERS'!M17="","",VLOOKUP('PROGRAM-DERS'!M17,Dersler!$C:$D,2,0)),"")</f>
        <v/>
      </c>
      <c r="O16" s="56" t="str">
        <f>IFERROR(IF('PROGRAM-DERS'!N17="","",VLOOKUP('PROGRAM-DERS'!N17,Dersler!$C:$D,2,0)),"")</f>
        <v/>
      </c>
      <c r="P16" s="55" t="str">
        <f>IFERROR(IF('PROGRAM-DERS'!O17="","",VLOOKUP('PROGRAM-DERS'!O17,Dersler!$C:$D,2,0)),"")</f>
        <v xml:space="preserve"> </v>
      </c>
      <c r="Q16" s="113" t="str">
        <f>IFERROR(IF('PROGRAM-DERS'!P17="","",VLOOKUP('PROGRAM-DERS'!P17,Dersler!$C:$D,2,0)),"")</f>
        <v/>
      </c>
      <c r="R16" s="56" t="str">
        <f>IFERROR(IF('PROGRAM-DERS'!#REF!="","",VLOOKUP('PROGRAM-DERS'!#REF!,Dersler!$A:$B,2,0)),"")</f>
        <v/>
      </c>
      <c r="S16" s="319"/>
      <c r="T16" s="117" t="str">
        <f>IFERROR(IF('PROGRAM-DERS'!S17="","",VLOOKUP('PROGRAM-DERS'!S17,Dersler!$A:$B,2,0)),"")</f>
        <v/>
      </c>
      <c r="U16" s="118" t="str">
        <f>IFERROR(IF('PROGRAM-DERS'!T17="","",VLOOKUP('PROGRAM-DERS'!T17,Dersler!$A:$B,2,0)),"")</f>
        <v/>
      </c>
      <c r="V16" s="119" t="str">
        <f>IFERROR(IF('PROGRAM-DERS'!U17="","",VLOOKUP('PROGRAM-DERS'!U17,Dersler!$A:$B,2,0)),"")</f>
        <v/>
      </c>
      <c r="W16" s="133" t="str">
        <f>IFERROR(IF('PROGRAM-DERS'!V17="","",VLOOKUP('PROGRAM-DERS'!V17,Dersler!$A:$B,2,0)),"")</f>
        <v/>
      </c>
      <c r="X16" s="3" t="str">
        <f t="shared" si="2"/>
        <v/>
      </c>
      <c r="Y16" s="3" t="str">
        <f t="shared" si="2"/>
        <v/>
      </c>
      <c r="Z16" s="3" t="str">
        <f t="shared" si="2"/>
        <v/>
      </c>
      <c r="AA16" s="3" t="str">
        <f t="shared" si="2"/>
        <v/>
      </c>
      <c r="AB16" s="3" t="str">
        <f t="shared" si="2"/>
        <v/>
      </c>
      <c r="AC16" s="3" t="str">
        <f t="shared" si="2"/>
        <v/>
      </c>
      <c r="AD16" s="3" t="str">
        <f t="shared" si="2"/>
        <v/>
      </c>
      <c r="AE16" s="3" t="str">
        <f t="shared" si="2"/>
        <v/>
      </c>
      <c r="AF16" s="3" t="str">
        <f t="shared" si="2"/>
        <v/>
      </c>
      <c r="AG16" s="3" t="str">
        <f t="shared" si="2"/>
        <v/>
      </c>
      <c r="AH16" s="3" t="str">
        <f t="shared" si="3"/>
        <v/>
      </c>
      <c r="AI16" s="3" t="str">
        <f t="shared" si="3"/>
        <v/>
      </c>
      <c r="AJ16" s="3" t="str">
        <f t="shared" si="3"/>
        <v/>
      </c>
      <c r="AK16" s="3" t="str">
        <f t="shared" si="3"/>
        <v/>
      </c>
      <c r="AL16" s="3" t="str">
        <f t="shared" si="3"/>
        <v/>
      </c>
      <c r="AM16" s="3" t="str">
        <f t="shared" si="3"/>
        <v/>
      </c>
      <c r="AN16" s="3" t="str">
        <f t="shared" si="3"/>
        <v/>
      </c>
      <c r="AO16" s="3" t="str">
        <f t="shared" si="3"/>
        <v/>
      </c>
      <c r="AP16" s="3" t="str">
        <f t="shared" si="3"/>
        <v/>
      </c>
      <c r="AQ16" s="3" t="str">
        <f t="shared" si="3"/>
        <v/>
      </c>
      <c r="AR16" s="3" t="str">
        <f t="shared" si="3"/>
        <v/>
      </c>
      <c r="AS16" s="3" t="str">
        <f t="shared" si="3"/>
        <v/>
      </c>
      <c r="AT16" s="3" t="str">
        <f t="shared" si="3"/>
        <v/>
      </c>
    </row>
    <row r="17" spans="1:46" ht="15.75" customHeight="1" x14ac:dyDescent="0.25">
      <c r="A17" s="807"/>
      <c r="B17" s="165" t="s">
        <v>45</v>
      </c>
      <c r="C17" s="57" t="str">
        <f>IFERROR(IF('PROGRAM-DERS'!C18="","",VLOOKUP('PROGRAM-DERS'!C18,Dersler!$C:$D,2,0)),"")</f>
        <v/>
      </c>
      <c r="D17" s="56" t="str">
        <f>IFERROR(IF('PROGRAM-DERS'!D18="","",VLOOKUP('PROGRAM-DERS'!D18,Dersler!$C:$D,2,0)),"")</f>
        <v/>
      </c>
      <c r="E17" s="56" t="str">
        <f>IFERROR(IF('PROGRAM-DERS'!E18="","",VLOOKUP('PROGRAM-DERS'!E18,Dersler!$C:$D,2,0)),"")</f>
        <v/>
      </c>
      <c r="F17" s="58" t="str">
        <f>IFERROR(IF('PROGRAM-DERS'!F18="","",VLOOKUP('PROGRAM-DERS'!F18,Dersler!$C:$D,2,0)),"")</f>
        <v/>
      </c>
      <c r="G17" s="227" t="str">
        <f>IFERROR(IF('PROGRAM-DERS'!#REF!="","",VLOOKUP('PROGRAM-DERS'!#REF!,Dersler!$A:$B,2,0)),"")</f>
        <v/>
      </c>
      <c r="H17" s="57" t="str">
        <f>IFERROR(IF('PROGRAM-DERS'!G18="","",VLOOKUP('PROGRAM-DERS'!G18,Dersler!$C:$D,2,0)),"")</f>
        <v xml:space="preserve"> </v>
      </c>
      <c r="I17" s="62" t="str">
        <f>IFERROR(IF('PROGRAM-DERS'!H18="","",VLOOKUP('PROGRAM-DERS'!H18,Dersler!$C:$D,2,0)),"")</f>
        <v/>
      </c>
      <c r="J17" s="62" t="str">
        <f>IFERROR(IF('PROGRAM-DERS'!I18="","",VLOOKUP('PROGRAM-DERS'!I18,Dersler!$C:$D,2,0)),"")</f>
        <v/>
      </c>
      <c r="K17" s="63" t="str">
        <f>IFERROR(IF('PROGRAM-DERS'!J18="","",VLOOKUP('PROGRAM-DERS'!J18,Dersler!$C:$D,2,0)),"")</f>
        <v/>
      </c>
      <c r="L17" s="57" t="str">
        <f>IFERROR(IF('PROGRAM-DERS'!K18="","",VLOOKUP('PROGRAM-DERS'!K18,Dersler!$C:$D,2,0)),"")</f>
        <v/>
      </c>
      <c r="M17" s="62" t="str">
        <f>IFERROR(IF('PROGRAM-DERS'!L18="","",VLOOKUP('PROGRAM-DERS'!L18,Dersler!$C:$D,2,0)),"")</f>
        <v/>
      </c>
      <c r="N17" s="62" t="str">
        <f>IFERROR(IF('PROGRAM-DERS'!M18="","",VLOOKUP('PROGRAM-DERS'!M18,Dersler!$C:$D,2,0)),"")</f>
        <v/>
      </c>
      <c r="O17" s="62" t="str">
        <f>IFERROR(IF('PROGRAM-DERS'!N18="","",VLOOKUP('PROGRAM-DERS'!N18,Dersler!$C:$D,2,0)),"")</f>
        <v/>
      </c>
      <c r="P17" s="196" t="str">
        <f>IFERROR(IF('PROGRAM-DERS'!#REF!="","",VLOOKUP('PROGRAM-DERS'!#REF!,Dersler!$C:$D,2,0)),"")</f>
        <v/>
      </c>
      <c r="Q17" s="60" t="str">
        <f>IFERROR(IF('PROGRAM-DERS'!O18="","",VLOOKUP('PROGRAM-DERS'!O18,Dersler!$C:$D,2,0)),"")</f>
        <v/>
      </c>
      <c r="R17" s="81" t="str">
        <f>IFERROR(IF('PROGRAM-DERS'!#REF!="","",VLOOKUP('PROGRAM-DERS'!#REF!,Dersler!$A:$B,2,0)),"")</f>
        <v/>
      </c>
      <c r="S17" s="61"/>
      <c r="T17" s="119" t="str">
        <f>IFERROR(IF('PROGRAM-DERS'!S18="","",VLOOKUP('PROGRAM-DERS'!S18,Dersler!$A:$B,2,0)),"")</f>
        <v/>
      </c>
      <c r="U17" s="118" t="str">
        <f>IFERROR(IF('PROGRAM-DERS'!T18="","",VLOOKUP('PROGRAM-DERS'!T18,Dersler!$A:$B,2,0)),"")</f>
        <v/>
      </c>
      <c r="V17" s="119" t="str">
        <f>IFERROR(IF('PROGRAM-DERS'!U18="","",VLOOKUP('PROGRAM-DERS'!U18,Dersler!$A:$B,2,0)),"")</f>
        <v/>
      </c>
      <c r="W17" s="133" t="str">
        <f>IFERROR(IF('PROGRAM-DERS'!V18="","",VLOOKUP('PROGRAM-DERS'!V18,Dersler!$A:$B,2,0)),"")</f>
        <v/>
      </c>
      <c r="X17" s="3" t="str">
        <f t="shared" si="2"/>
        <v/>
      </c>
      <c r="Y17" s="3" t="str">
        <f t="shared" si="2"/>
        <v/>
      </c>
      <c r="Z17" s="3" t="str">
        <f t="shared" si="2"/>
        <v/>
      </c>
      <c r="AA17" s="3" t="str">
        <f t="shared" si="2"/>
        <v/>
      </c>
      <c r="AB17" s="3" t="str">
        <f t="shared" si="2"/>
        <v/>
      </c>
      <c r="AC17" s="3" t="str">
        <f t="shared" si="2"/>
        <v/>
      </c>
      <c r="AD17" s="3" t="str">
        <f t="shared" si="2"/>
        <v/>
      </c>
      <c r="AE17" s="3" t="str">
        <f t="shared" si="2"/>
        <v/>
      </c>
      <c r="AF17" s="3" t="str">
        <f t="shared" si="2"/>
        <v/>
      </c>
      <c r="AG17" s="3" t="str">
        <f t="shared" si="2"/>
        <v/>
      </c>
      <c r="AH17" s="3" t="str">
        <f t="shared" si="3"/>
        <v/>
      </c>
      <c r="AI17" s="3" t="str">
        <f t="shared" si="3"/>
        <v/>
      </c>
      <c r="AJ17" s="3" t="str">
        <f t="shared" si="3"/>
        <v/>
      </c>
      <c r="AK17" s="3" t="str">
        <f t="shared" si="3"/>
        <v/>
      </c>
      <c r="AL17" s="3" t="str">
        <f t="shared" si="3"/>
        <v/>
      </c>
      <c r="AM17" s="3" t="str">
        <f t="shared" si="3"/>
        <v/>
      </c>
      <c r="AN17" s="3" t="str">
        <f t="shared" si="3"/>
        <v/>
      </c>
      <c r="AO17" s="3" t="str">
        <f t="shared" si="3"/>
        <v/>
      </c>
      <c r="AP17" s="3" t="str">
        <f t="shared" si="3"/>
        <v/>
      </c>
      <c r="AQ17" s="3" t="str">
        <f t="shared" si="3"/>
        <v/>
      </c>
      <c r="AR17" s="3" t="str">
        <f t="shared" si="3"/>
        <v/>
      </c>
      <c r="AS17" s="3" t="str">
        <f t="shared" si="3"/>
        <v/>
      </c>
      <c r="AT17" s="3" t="str">
        <f t="shared" si="3"/>
        <v/>
      </c>
    </row>
    <row r="18" spans="1:46" ht="15.75" customHeight="1" thickBot="1" x14ac:dyDescent="0.3">
      <c r="A18" s="808"/>
      <c r="B18" s="166">
        <v>0.95833333333333337</v>
      </c>
      <c r="C18" s="65" t="str">
        <f>IFERROR(IF('PROGRAM-DERS'!C19="","",VLOOKUP('PROGRAM-DERS'!C19,Dersler!$C:$D,2,0)),"")</f>
        <v/>
      </c>
      <c r="D18" s="66" t="str">
        <f>IFERROR(IF('PROGRAM-DERS'!D19="","",VLOOKUP('PROGRAM-DERS'!D19,Dersler!$C:$D,2,0)),"")</f>
        <v/>
      </c>
      <c r="E18" s="66" t="str">
        <f>IFERROR(IF('PROGRAM-DERS'!E19="","",VLOOKUP('PROGRAM-DERS'!E19,Dersler!$C:$D,2,0)),"")</f>
        <v/>
      </c>
      <c r="F18" s="170" t="str">
        <f>IFERROR(IF('PROGRAM-DERS'!F19="","",VLOOKUP('PROGRAM-DERS'!F19,Dersler!$C:$D,2,0)),"")</f>
        <v/>
      </c>
      <c r="G18" s="253" t="str">
        <f>IFERROR(IF('PROGRAM-DERS'!#REF!="","",VLOOKUP('PROGRAM-DERS'!#REF!,Dersler!$A:$B,2,0)),"")</f>
        <v/>
      </c>
      <c r="H18" s="65" t="str">
        <f>IFERROR(IF('PROGRAM-DERS'!G19="","",VLOOKUP('PROGRAM-DERS'!G19,Dersler!$C:$D,2,0)),"")</f>
        <v xml:space="preserve"> </v>
      </c>
      <c r="I18" s="66" t="str">
        <f>IFERROR(IF('PROGRAM-DERS'!H19="","",VLOOKUP('PROGRAM-DERS'!H19,Dersler!$C:$D,2,0)),"")</f>
        <v/>
      </c>
      <c r="J18" s="66" t="str">
        <f>IFERROR(IF('PROGRAM-DERS'!I19="","",VLOOKUP('PROGRAM-DERS'!I19,Dersler!$C:$D,2,0)),"")</f>
        <v/>
      </c>
      <c r="K18" s="67" t="str">
        <f>IFERROR(IF('PROGRAM-DERS'!J19="","",VLOOKUP('PROGRAM-DERS'!J19,Dersler!$C:$D,2,0)),"")</f>
        <v/>
      </c>
      <c r="L18" s="65" t="str">
        <f>IFERROR(IF('PROGRAM-DERS'!K19="","",VLOOKUP('PROGRAM-DERS'!K19,Dersler!$C:$D,2,0)),"")</f>
        <v/>
      </c>
      <c r="M18" s="66" t="str">
        <f>IFERROR(IF('PROGRAM-DERS'!L19="","",VLOOKUP('PROGRAM-DERS'!L19,Dersler!$C:$D,2,0)),"")</f>
        <v/>
      </c>
      <c r="N18" s="66" t="str">
        <f>IFERROR(IF('PROGRAM-DERS'!M19="","",VLOOKUP('PROGRAM-DERS'!M19,Dersler!$C:$D,2,0)),"")</f>
        <v/>
      </c>
      <c r="O18" s="66" t="str">
        <f>IFERROR(IF('PROGRAM-DERS'!N19="","",VLOOKUP('PROGRAM-DERS'!N19,Dersler!$C:$D,2,0)),"")</f>
        <v/>
      </c>
      <c r="P18" s="197" t="str">
        <f>IFERROR(IF('PROGRAM-DERS'!O19="","",VLOOKUP('PROGRAM-DERS'!O19,Dersler!$C:$D,2,0)),"")</f>
        <v/>
      </c>
      <c r="Q18" s="139" t="str">
        <f>IFERROR(IF('PROGRAM-DERS'!P19="","",VLOOKUP('PROGRAM-DERS'!P19,Dersler!$C:$D,2,0)),"")</f>
        <v/>
      </c>
      <c r="R18" s="100" t="str">
        <f>IFERROR(IF('PROGRAM-DERS'!#REF!="","",VLOOKUP('PROGRAM-DERS'!#REF!,Dersler!$A:$B,2,0)),"")</f>
        <v/>
      </c>
      <c r="S18" s="140"/>
      <c r="T18" s="120" t="str">
        <f>IFERROR(IF('PROGRAM-DERS'!S19="","",VLOOKUP('PROGRAM-DERS'!S19,Dersler!$A:$B,2,0)),"")</f>
        <v/>
      </c>
      <c r="U18" s="141" t="str">
        <f>IFERROR(IF('PROGRAM-DERS'!T19="","",VLOOKUP('PROGRAM-DERS'!T19,Dersler!$A:$B,2,0)),"")</f>
        <v/>
      </c>
      <c r="V18" s="264" t="str">
        <f>IFERROR(IF('PROGRAM-DERS'!U19="","",VLOOKUP('PROGRAM-DERS'!U19,Dersler!$A:$B,2,0)),"")</f>
        <v/>
      </c>
      <c r="W18" s="142" t="str">
        <f>IFERROR(IF('PROGRAM-DERS'!V19="","",VLOOKUP('PROGRAM-DERS'!V19,Dersler!$A:$B,2,0)),"")</f>
        <v/>
      </c>
      <c r="X18" s="3" t="str">
        <f t="shared" si="2"/>
        <v/>
      </c>
      <c r="Y18" s="3" t="str">
        <f t="shared" si="2"/>
        <v/>
      </c>
      <c r="Z18" s="3" t="str">
        <f t="shared" si="2"/>
        <v/>
      </c>
      <c r="AA18" s="3" t="str">
        <f t="shared" si="2"/>
        <v/>
      </c>
      <c r="AB18" s="3" t="str">
        <f t="shared" si="2"/>
        <v/>
      </c>
      <c r="AC18" s="3" t="str">
        <f t="shared" si="2"/>
        <v/>
      </c>
      <c r="AD18" s="3" t="str">
        <f t="shared" si="2"/>
        <v/>
      </c>
      <c r="AE18" s="3" t="str">
        <f t="shared" si="2"/>
        <v/>
      </c>
      <c r="AF18" s="3" t="str">
        <f t="shared" si="2"/>
        <v/>
      </c>
      <c r="AG18" s="3" t="str">
        <f t="shared" si="2"/>
        <v/>
      </c>
      <c r="AH18" s="3" t="str">
        <f t="shared" si="3"/>
        <v/>
      </c>
      <c r="AI18" s="3" t="str">
        <f t="shared" si="3"/>
        <v/>
      </c>
      <c r="AJ18" s="3" t="str">
        <f t="shared" si="3"/>
        <v/>
      </c>
      <c r="AK18" s="3" t="str">
        <f t="shared" si="3"/>
        <v/>
      </c>
      <c r="AL18" s="3" t="str">
        <f t="shared" si="3"/>
        <v/>
      </c>
      <c r="AM18" s="3" t="str">
        <f t="shared" si="3"/>
        <v/>
      </c>
      <c r="AN18" s="3" t="str">
        <f t="shared" si="3"/>
        <v/>
      </c>
      <c r="AO18" s="3" t="str">
        <f t="shared" si="3"/>
        <v/>
      </c>
      <c r="AP18" s="3" t="str">
        <f t="shared" si="3"/>
        <v/>
      </c>
      <c r="AQ18" s="3" t="str">
        <f t="shared" si="3"/>
        <v/>
      </c>
      <c r="AR18" s="3" t="str">
        <f t="shared" si="3"/>
        <v/>
      </c>
      <c r="AS18" s="3" t="str">
        <f t="shared" si="3"/>
        <v/>
      </c>
      <c r="AT18" s="3" t="str">
        <f t="shared" si="3"/>
        <v/>
      </c>
    </row>
    <row r="19" spans="1:46" ht="15.75" customHeight="1" x14ac:dyDescent="0.25">
      <c r="A19" s="806" t="s">
        <v>1</v>
      </c>
      <c r="B19" s="155">
        <v>0.29166666666666669</v>
      </c>
      <c r="C19" s="109" t="str">
        <f>IFERROR(IF('PROGRAM-DERS'!C20="","",VLOOKUP('PROGRAM-DERS'!C20,Dersler!$A:$B,2,0)),"")</f>
        <v/>
      </c>
      <c r="D19" s="70" t="str">
        <f>IFERROR(IF('PROGRAM-DERS'!D20="","",VLOOKUP('PROGRAM-DERS'!D20,Dersler!$A:$B,2,0)),"")</f>
        <v/>
      </c>
      <c r="E19" s="110" t="str">
        <f>IFERROR(IF('PROGRAM-DERS'!E20="","",VLOOKUP('PROGRAM-DERS'!E20,Dersler!$A:$B,2,0)),"")</f>
        <v/>
      </c>
      <c r="F19" s="84" t="str">
        <f>IFERROR(IF('PROGRAM-DERS'!F20="","",VLOOKUP('PROGRAM-DERS'!F20,Dersler!$A:$B,2,0)),"")</f>
        <v/>
      </c>
      <c r="G19" s="254" t="str">
        <f>IFERROR(IF('PROGRAM-DERS'!#REF!="","",VLOOKUP('PROGRAM-DERS'!#REF!,Dersler!$A:$B,2,0)),"")</f>
        <v/>
      </c>
      <c r="H19" s="24" t="str">
        <f>IFERROR(IF('PROGRAM-DERS'!G20="","",VLOOKUP('PROGRAM-DERS'!G20,Dersler!$A:$B,2,0)),"")</f>
        <v/>
      </c>
      <c r="I19" s="70" t="str">
        <f>IFERROR(IF('PROGRAM-DERS'!H20="","",VLOOKUP('PROGRAM-DERS'!H20,Dersler!$A:$B,2,0)),"")</f>
        <v/>
      </c>
      <c r="J19" s="110" t="str">
        <f>IFERROR(IF('PROGRAM-DERS'!I20="","",VLOOKUP('PROGRAM-DERS'!I20,Dersler!$A:$B,2,0)),"")</f>
        <v/>
      </c>
      <c r="K19" s="70" t="str">
        <f>IFERROR(IF('PROGRAM-DERS'!J20="","",VLOOKUP('PROGRAM-DERS'!J20,Dersler!$A:$B,2,0)),"")</f>
        <v/>
      </c>
      <c r="L19" s="24" t="str">
        <f>IFERROR(IF('PROGRAM-DERS'!K20="","",VLOOKUP('PROGRAM-DERS'!K20,Dersler!$A:$B,2,0)),"")</f>
        <v/>
      </c>
      <c r="M19" s="70" t="str">
        <f>IFERROR(IF('PROGRAM-DERS'!L20="","",VLOOKUP('PROGRAM-DERS'!L20,Dersler!$A:$B,2,0)),"")</f>
        <v/>
      </c>
      <c r="N19" s="70" t="str">
        <f>IFERROR(IF('PROGRAM-DERS'!M20="","",VLOOKUP('PROGRAM-DERS'!M20,Dersler!$A:$B,2,0)),"")</f>
        <v/>
      </c>
      <c r="O19" s="70" t="str">
        <f>IFERROR(IF('PROGRAM-DERS'!N20="","",VLOOKUP('PROGRAM-DERS'!N20,Dersler!$A:$B,2,0)),"")</f>
        <v/>
      </c>
      <c r="P19" s="194" t="str">
        <f>IFERROR(IF('PROGRAM-DERS'!O20="","",VLOOKUP('PROGRAM-DERS'!O20,Dersler!$C:$D,2,0)),"")</f>
        <v xml:space="preserve"> </v>
      </c>
      <c r="Q19" s="161" t="str">
        <f>IFERROR(IF('PROGRAM-DERS'!P20="","",VLOOKUP('PROGRAM-DERS'!P20,Dersler!$C:$D,2,0)),"")</f>
        <v/>
      </c>
      <c r="R19" s="28" t="str">
        <f>IFERROR(IF('PROGRAM-DERS'!#REF!="","",VLOOKUP('PROGRAM-DERS'!#REF!,Dersler!$A:$B,2,0)),"")</f>
        <v/>
      </c>
      <c r="S19" s="314"/>
      <c r="T19" s="121" t="str">
        <f>IFERROR(IF('PROGRAM-DERS'!S20="","",VLOOKUP('PROGRAM-DERS'!S20,Dersler!$A:$B,2,0)),"")</f>
        <v/>
      </c>
      <c r="U19" s="144" t="str">
        <f>IFERROR(IF('PROGRAM-DERS'!T20="","",VLOOKUP('PROGRAM-DERS'!T20,Dersler!$A:$B,2,0)),"")</f>
        <v/>
      </c>
      <c r="V19" s="265" t="str">
        <f>IFERROR(IF('PROGRAM-DERS'!U20="","",VLOOKUP('PROGRAM-DERS'!U20,Dersler!$A:$B,2,0)),"")</f>
        <v/>
      </c>
      <c r="W19" s="145" t="str">
        <f>IFERROR(IF('PROGRAM-DERS'!V20="","",VLOOKUP('PROGRAM-DERS'!V20,Dersler!$A:$B,2,0)),"")</f>
        <v/>
      </c>
      <c r="X19" s="3" t="str">
        <f t="shared" si="2"/>
        <v/>
      </c>
      <c r="Y19" s="3" t="str">
        <f t="shared" si="2"/>
        <v/>
      </c>
      <c r="Z19" s="3" t="str">
        <f t="shared" si="2"/>
        <v/>
      </c>
      <c r="AA19" s="3" t="str">
        <f t="shared" si="2"/>
        <v/>
      </c>
      <c r="AB19" s="3" t="str">
        <f t="shared" si="2"/>
        <v/>
      </c>
      <c r="AC19" s="3" t="str">
        <f t="shared" si="2"/>
        <v/>
      </c>
      <c r="AD19" s="3" t="str">
        <f t="shared" si="2"/>
        <v/>
      </c>
      <c r="AE19" s="3" t="str">
        <f t="shared" si="2"/>
        <v/>
      </c>
      <c r="AF19" s="3" t="str">
        <f t="shared" si="2"/>
        <v/>
      </c>
      <c r="AG19" s="3" t="str">
        <f t="shared" si="2"/>
        <v/>
      </c>
      <c r="AH19" s="3" t="str">
        <f t="shared" si="3"/>
        <v/>
      </c>
      <c r="AI19" s="3" t="str">
        <f t="shared" si="3"/>
        <v/>
      </c>
      <c r="AJ19" s="3" t="str">
        <f t="shared" si="3"/>
        <v/>
      </c>
      <c r="AK19" s="3" t="str">
        <f t="shared" si="3"/>
        <v/>
      </c>
      <c r="AL19" s="3" t="str">
        <f t="shared" si="3"/>
        <v/>
      </c>
      <c r="AM19" s="3" t="str">
        <f t="shared" si="3"/>
        <v/>
      </c>
      <c r="AN19" s="3" t="str">
        <f t="shared" si="3"/>
        <v/>
      </c>
      <c r="AO19" s="3" t="str">
        <f t="shared" si="3"/>
        <v/>
      </c>
      <c r="AP19" s="3" t="str">
        <f t="shared" si="3"/>
        <v/>
      </c>
      <c r="AQ19" s="3" t="str">
        <f t="shared" si="3"/>
        <v/>
      </c>
      <c r="AR19" s="3" t="str">
        <f t="shared" si="3"/>
        <v/>
      </c>
      <c r="AS19" s="3" t="str">
        <f t="shared" si="3"/>
        <v/>
      </c>
      <c r="AT19" s="3" t="str">
        <f t="shared" si="3"/>
        <v/>
      </c>
    </row>
    <row r="20" spans="1:46" ht="15.75" customHeight="1" x14ac:dyDescent="0.25">
      <c r="A20" s="807"/>
      <c r="B20" s="152">
        <v>0.33333333333333331</v>
      </c>
      <c r="C20" s="157" t="str">
        <f>IFERROR(IF('PROGRAM-DERS'!C22="","",VLOOKUP('PROGRAM-DERS'!C22,Dersler!$A:$B,2,0)),"")</f>
        <v/>
      </c>
      <c r="D20" s="30" t="str">
        <f>IFERROR(IF('PROGRAM-DERS'!D22="","",VLOOKUP('PROGRAM-DERS'!D22,Dersler!$A:$B,2,0)),"")</f>
        <v/>
      </c>
      <c r="E20" s="156" t="str">
        <f>IFERROR(IF('PROGRAM-DERS'!E22="","",VLOOKUP('PROGRAM-DERS'!E22,Dersler!$A:$B,2,0)),"")</f>
        <v/>
      </c>
      <c r="F20" s="86" t="str">
        <f>IFERROR(IF('PROGRAM-DERS'!F22="","",VLOOKUP('PROGRAM-DERS'!F22,Dersler!$A:$B,2,0)),"")</f>
        <v/>
      </c>
      <c r="G20" s="201" t="str">
        <f>IFERROR(IF('PROGRAM-DERS'!#REF!="","",VLOOKUP('PROGRAM-DERS'!#REF!,Dersler!$A:$B,2,0)),"")</f>
        <v/>
      </c>
      <c r="H20" s="31" t="str">
        <f>IFERROR(IF('PROGRAM-DERS'!G22="","",VLOOKUP('PROGRAM-DERS'!G22,Dersler!$A:$B,2,0)),"")</f>
        <v/>
      </c>
      <c r="I20" s="35" t="str">
        <f>IFERROR(IF('PROGRAM-DERS'!H22="","",VLOOKUP('PROGRAM-DERS'!H22,Dersler!$A:$B,2,0)),"")</f>
        <v/>
      </c>
      <c r="J20" s="34" t="str">
        <f>IFERROR(IF('PROGRAM-DERS'!I22="","",VLOOKUP('PROGRAM-DERS'!I22,Dersler!$A:$B,2,0)),"")</f>
        <v/>
      </c>
      <c r="K20" s="35" t="str">
        <f>IFERROR(IF('PROGRAM-DERS'!J22="","",VLOOKUP('PROGRAM-DERS'!J22,Dersler!$A:$B,2,0)),"")</f>
        <v/>
      </c>
      <c r="L20" s="31" t="str">
        <f>IFERROR(IF('PROGRAM-DERS'!K22="","",VLOOKUP('PROGRAM-DERS'!K22,Dersler!$A:$B,2,0)),"")</f>
        <v/>
      </c>
      <c r="M20" s="35" t="str">
        <f>IFERROR(IF('PROGRAM-DERS'!L22="","",VLOOKUP('PROGRAM-DERS'!L22,Dersler!$A:$B,2,0)),"")</f>
        <v/>
      </c>
      <c r="N20" s="35" t="str">
        <f>IFERROR(IF('PROGRAM-DERS'!M22="","",VLOOKUP('PROGRAM-DERS'!M22,Dersler!$A:$B,2,0)),"")</f>
        <v/>
      </c>
      <c r="O20" s="35" t="str">
        <f>IFERROR(IF('PROGRAM-DERS'!N22="","",VLOOKUP('PROGRAM-DERS'!N22,Dersler!$A:$B,2,0)),"")</f>
        <v/>
      </c>
      <c r="P20" s="195" t="str">
        <f>IFERROR(IF('PROGRAM-DERS'!O22="","",VLOOKUP('PROGRAM-DERS'!O22,Dersler!$C:$D,2,0)),"")</f>
        <v/>
      </c>
      <c r="Q20" s="38" t="str">
        <f>IFERROR(IF('PROGRAM-DERS'!P22="","",VLOOKUP('PROGRAM-DERS'!P22,Dersler!$C:$D,2,0)),"")</f>
        <v/>
      </c>
      <c r="R20" s="15" t="str">
        <f>IFERROR(IF('PROGRAM-DERS'!#REF!="","",VLOOKUP('PROGRAM-DERS'!#REF!,Dersler!$A:$B,2,0)),"")</f>
        <v/>
      </c>
      <c r="S20" s="291"/>
      <c r="T20" s="116" t="str">
        <f>IFERROR(IF('PROGRAM-DERS'!S22="","",VLOOKUP('PROGRAM-DERS'!S22,Dersler!$A:$B,2,0)),"")</f>
        <v/>
      </c>
      <c r="U20" s="124" t="str">
        <f>IFERROR(IF('PROGRAM-DERS'!T22="","",VLOOKUP('PROGRAM-DERS'!T22,Dersler!$A:$B,2,0)),"")</f>
        <v/>
      </c>
      <c r="V20" s="116" t="str">
        <f>IFERROR(IF('PROGRAM-DERS'!U22="","",VLOOKUP('PROGRAM-DERS'!U22,Dersler!$A:$B,2,0)),"")</f>
        <v/>
      </c>
      <c r="W20" s="131" t="str">
        <f>IFERROR(IF('PROGRAM-DERS'!V22="","",VLOOKUP('PROGRAM-DERS'!V22,Dersler!$A:$B,2,0)),"")</f>
        <v/>
      </c>
      <c r="X20" s="3" t="str">
        <f t="shared" si="2"/>
        <v/>
      </c>
      <c r="Y20" s="3" t="str">
        <f t="shared" si="2"/>
        <v/>
      </c>
      <c r="Z20" s="3" t="str">
        <f t="shared" si="2"/>
        <v/>
      </c>
      <c r="AA20" s="3" t="str">
        <f t="shared" si="2"/>
        <v/>
      </c>
      <c r="AB20" s="3" t="str">
        <f t="shared" si="2"/>
        <v/>
      </c>
      <c r="AC20" s="3" t="str">
        <f t="shared" si="2"/>
        <v/>
      </c>
      <c r="AD20" s="3" t="str">
        <f t="shared" si="2"/>
        <v/>
      </c>
      <c r="AE20" s="3" t="str">
        <f t="shared" si="2"/>
        <v/>
      </c>
      <c r="AF20" s="3" t="str">
        <f t="shared" si="2"/>
        <v/>
      </c>
      <c r="AG20" s="3" t="str">
        <f t="shared" si="2"/>
        <v/>
      </c>
      <c r="AH20" s="3" t="str">
        <f t="shared" si="3"/>
        <v/>
      </c>
      <c r="AI20" s="3" t="str">
        <f t="shared" si="3"/>
        <v/>
      </c>
      <c r="AJ20" s="3" t="str">
        <f t="shared" si="3"/>
        <v/>
      </c>
      <c r="AK20" s="3" t="str">
        <f t="shared" si="3"/>
        <v/>
      </c>
      <c r="AL20" s="3" t="str">
        <f t="shared" si="3"/>
        <v/>
      </c>
      <c r="AM20" s="3" t="str">
        <f t="shared" si="3"/>
        <v/>
      </c>
      <c r="AN20" s="3" t="str">
        <f t="shared" si="3"/>
        <v/>
      </c>
      <c r="AO20" s="3" t="str">
        <f t="shared" si="3"/>
        <v/>
      </c>
      <c r="AP20" s="3" t="str">
        <f t="shared" si="3"/>
        <v/>
      </c>
      <c r="AQ20" s="3" t="str">
        <f t="shared" si="3"/>
        <v/>
      </c>
      <c r="AR20" s="3" t="str">
        <f t="shared" si="3"/>
        <v/>
      </c>
      <c r="AS20" s="3" t="str">
        <f t="shared" si="3"/>
        <v/>
      </c>
      <c r="AT20" s="3" t="str">
        <f t="shared" si="3"/>
        <v/>
      </c>
    </row>
    <row r="21" spans="1:46" ht="15.75" customHeight="1" x14ac:dyDescent="0.25">
      <c r="A21" s="807"/>
      <c r="B21" s="102">
        <v>0.375</v>
      </c>
      <c r="C21" s="158" t="str">
        <f>IFERROR(IF('PROGRAM-DERS'!C23="","",VLOOKUP('PROGRAM-DERS'!C23,Dersler!$A:$B,2,0)),"")</f>
        <v/>
      </c>
      <c r="D21" s="35" t="str">
        <f>IFERROR(IF('PROGRAM-DERS'!D23="","",VLOOKUP('PROGRAM-DERS'!D23,Dersler!$A:$B,2,0)),"")</f>
        <v/>
      </c>
      <c r="E21" s="34" t="str">
        <f>IFERROR(IF('PROGRAM-DERS'!E23="","",VLOOKUP('PROGRAM-DERS'!E23,Dersler!$A:$B,2,0)),"")</f>
        <v/>
      </c>
      <c r="F21" s="171" t="str">
        <f>IFERROR(IF('PROGRAM-DERS'!F23="","",VLOOKUP('PROGRAM-DERS'!F23,Dersler!$A:$B,2,0)),"")</f>
        <v/>
      </c>
      <c r="G21" s="251" t="str">
        <f>IFERROR(IF('PROGRAM-DERS'!#REF!="","",VLOOKUP('PROGRAM-DERS'!#REF!,Dersler!$A:$B,2,0)),"")</f>
        <v/>
      </c>
      <c r="H21" s="40" t="str">
        <f>IFERROR(IF('PROGRAM-DERS'!G23="","",VLOOKUP('PROGRAM-DERS'!G23,Dersler!$A:$B,2,0)),"")</f>
        <v/>
      </c>
      <c r="I21" s="44" t="str">
        <f>IFERROR(IF('PROGRAM-DERS'!H23="","",VLOOKUP('PROGRAM-DERS'!H23,Dersler!$A:$B,2,0)),"")</f>
        <v/>
      </c>
      <c r="J21" s="111" t="str">
        <f>IFERROR(IF('PROGRAM-DERS'!I23="","",VLOOKUP('PROGRAM-DERS'!I23,Dersler!$A:$B,2,0)),"")</f>
        <v/>
      </c>
      <c r="K21" s="44" t="str">
        <f>IFERROR(IF('PROGRAM-DERS'!J23="","",VLOOKUP('PROGRAM-DERS'!J23,Dersler!$A:$B,2,0)),"")</f>
        <v/>
      </c>
      <c r="L21" s="40" t="str">
        <f>IFERROR(IF('PROGRAM-DERS'!K23="","",VLOOKUP('PROGRAM-DERS'!K23,Dersler!$A:$B,2,0)),"")</f>
        <v/>
      </c>
      <c r="M21" s="37" t="str">
        <f>IFERROR(IF('PROGRAM-DERS'!L23="","",VLOOKUP('PROGRAM-DERS'!L23,Dersler!$A:$B,2,0)),"")</f>
        <v/>
      </c>
      <c r="N21" s="44" t="str">
        <f>IFERROR(IF('PROGRAM-DERS'!M23="","",VLOOKUP('PROGRAM-DERS'!M23,Dersler!$A:$B,2,0)),"")</f>
        <v/>
      </c>
      <c r="O21" s="44" t="str">
        <f>IFERROR(IF('PROGRAM-DERS'!N23="","",VLOOKUP('PROGRAM-DERS'!N23,Dersler!$A:$B,2,0)),"")</f>
        <v/>
      </c>
      <c r="P21" s="40" t="str">
        <f>IFERROR(IF('PROGRAM-DERS'!O23="","",VLOOKUP('PROGRAM-DERS'!O23,Dersler!$A:$B,2,0)),"")</f>
        <v/>
      </c>
      <c r="Q21" s="111" t="str">
        <f>IFERROR(IF('PROGRAM-DERS'!P23="","",VLOOKUP('PROGRAM-DERS'!P23,Dersler!$A:$B,2,0)),"")</f>
        <v/>
      </c>
      <c r="R21" s="15" t="str">
        <f>IFERROR(IF('PROGRAM-DERS'!#REF!="","",VLOOKUP('PROGRAM-DERS'!#REF!,Dersler!$A:$B,2,0)),"")</f>
        <v/>
      </c>
      <c r="S21" s="291"/>
      <c r="T21" s="116" t="str">
        <f>IFERROR(IF('PROGRAM-DERS'!S23="","",VLOOKUP('PROGRAM-DERS'!S23,Dersler!$A:$B,2,0)),"")</f>
        <v/>
      </c>
      <c r="U21" s="124" t="str">
        <f>IFERROR(IF('PROGRAM-DERS'!T23="","",VLOOKUP('PROGRAM-DERS'!T23,Dersler!$A:$B,2,0)),"")</f>
        <v/>
      </c>
      <c r="V21" s="116" t="str">
        <f>IFERROR(IF('PROGRAM-DERS'!U23="","",VLOOKUP('PROGRAM-DERS'!U23,Dersler!$A:$B,2,0)),"")</f>
        <v>Cemil Öz</v>
      </c>
      <c r="W21" s="131" t="str">
        <f>IFERROR(IF('PROGRAM-DERS'!V23="","",VLOOKUP('PROGRAM-DERS'!V23,Dersler!$A:$B,2,0)),"")</f>
        <v/>
      </c>
      <c r="X21" s="3" t="str">
        <f t="shared" si="2"/>
        <v/>
      </c>
      <c r="Y21" s="3" t="str">
        <f t="shared" si="2"/>
        <v/>
      </c>
      <c r="Z21" s="3" t="str">
        <f t="shared" si="2"/>
        <v/>
      </c>
      <c r="AA21" s="3" t="str">
        <f t="shared" si="2"/>
        <v/>
      </c>
      <c r="AB21" s="3" t="str">
        <f t="shared" si="2"/>
        <v/>
      </c>
      <c r="AC21" s="3" t="str">
        <f t="shared" si="2"/>
        <v/>
      </c>
      <c r="AD21" s="3" t="str">
        <f t="shared" si="2"/>
        <v/>
      </c>
      <c r="AE21" s="3" t="str">
        <f t="shared" si="2"/>
        <v/>
      </c>
      <c r="AF21" s="3" t="str">
        <f t="shared" si="2"/>
        <v/>
      </c>
      <c r="AG21" s="3" t="str">
        <f t="shared" si="2"/>
        <v/>
      </c>
      <c r="AH21" s="3" t="str">
        <f t="shared" si="3"/>
        <v/>
      </c>
      <c r="AI21" s="3" t="str">
        <f t="shared" si="3"/>
        <v/>
      </c>
      <c r="AJ21" s="3" t="str">
        <f t="shared" si="3"/>
        <v/>
      </c>
      <c r="AK21" s="3" t="str">
        <f t="shared" si="3"/>
        <v/>
      </c>
      <c r="AL21" s="3" t="str">
        <f t="shared" si="3"/>
        <v/>
      </c>
      <c r="AM21" s="3" t="str">
        <f t="shared" si="3"/>
        <v/>
      </c>
      <c r="AN21" s="3" t="str">
        <f t="shared" si="3"/>
        <v/>
      </c>
      <c r="AO21" s="3" t="str">
        <f t="shared" si="3"/>
        <v/>
      </c>
      <c r="AP21" s="3" t="str">
        <f t="shared" si="3"/>
        <v/>
      </c>
      <c r="AQ21" s="3" t="str">
        <f t="shared" si="3"/>
        <v/>
      </c>
      <c r="AR21" s="3" t="str">
        <f t="shared" si="3"/>
        <v/>
      </c>
      <c r="AS21" s="3" t="str">
        <f t="shared" si="3"/>
        <v/>
      </c>
      <c r="AT21" s="3" t="str">
        <f t="shared" si="3"/>
        <v/>
      </c>
    </row>
    <row r="22" spans="1:46" ht="15.75" customHeight="1" x14ac:dyDescent="0.25">
      <c r="A22" s="807"/>
      <c r="B22" s="102">
        <v>0.41666666666666702</v>
      </c>
      <c r="C22" s="158" t="str">
        <f>IFERROR(IF('PROGRAM-DERS'!C24="","",VLOOKUP('PROGRAM-DERS'!C24,Dersler!$A:$B,2,0)),"")</f>
        <v/>
      </c>
      <c r="D22" s="35" t="str">
        <f>IFERROR(IF('PROGRAM-DERS'!D24="","",VLOOKUP('PROGRAM-DERS'!D24,Dersler!$A:$B,2,0)),"")</f>
        <v/>
      </c>
      <c r="E22" s="34" t="str">
        <f>IFERROR(IF('PROGRAM-DERS'!E24="","",VLOOKUP('PROGRAM-DERS'!E24,Dersler!$A:$B,2,0)),"")</f>
        <v/>
      </c>
      <c r="F22" s="171" t="str">
        <f>IFERROR(IF('PROGRAM-DERS'!F24="","",VLOOKUP('PROGRAM-DERS'!F24,Dersler!$A:$B,2,0)),"")</f>
        <v/>
      </c>
      <c r="G22" s="251" t="str">
        <f>IFERROR(IF('PROGRAM-DERS'!#REF!="","",VLOOKUP('PROGRAM-DERS'!#REF!,Dersler!$A:$B,2,0)),"")</f>
        <v/>
      </c>
      <c r="H22" s="40" t="str">
        <f>IFERROR(IF('PROGRAM-DERS'!G24="","",VLOOKUP('PROGRAM-DERS'!G24,Dersler!$A:$B,2,0)),"")</f>
        <v/>
      </c>
      <c r="I22" s="44" t="str">
        <f>IFERROR(IF('PROGRAM-DERS'!H24="","",VLOOKUP('PROGRAM-DERS'!H24,Dersler!$A:$B,2,0)),"")</f>
        <v/>
      </c>
      <c r="J22" s="111" t="str">
        <f>IFERROR(IF('PROGRAM-DERS'!I24="","",VLOOKUP('PROGRAM-DERS'!I24,Dersler!$A:$B,2,0)),"")</f>
        <v/>
      </c>
      <c r="K22" s="44" t="str">
        <f>IFERROR(IF('PROGRAM-DERS'!J24="","",VLOOKUP('PROGRAM-DERS'!J24,Dersler!$A:$B,2,0)),"")</f>
        <v/>
      </c>
      <c r="L22" s="40" t="str">
        <f>IFERROR(IF('PROGRAM-DERS'!K24="","",VLOOKUP('PROGRAM-DERS'!K24,Dersler!$A:$B,2,0)),"")</f>
        <v/>
      </c>
      <c r="M22" s="37" t="str">
        <f>IFERROR(IF('PROGRAM-DERS'!L24="","",VLOOKUP('PROGRAM-DERS'!L24,Dersler!$A:$B,2,0)),"")</f>
        <v/>
      </c>
      <c r="N22" s="44" t="str">
        <f>IFERROR(IF('PROGRAM-DERS'!M24="","",VLOOKUP('PROGRAM-DERS'!M24,Dersler!$A:$B,2,0)),"")</f>
        <v/>
      </c>
      <c r="O22" s="44" t="str">
        <f>IFERROR(IF('PROGRAM-DERS'!N24="","",VLOOKUP('PROGRAM-DERS'!N24,Dersler!$A:$B,2,0)),"")</f>
        <v/>
      </c>
      <c r="P22" s="40" t="str">
        <f>IFERROR(IF('PROGRAM-DERS'!O24="","",VLOOKUP('PROGRAM-DERS'!O24,Dersler!$A:$B,2,0)),"")</f>
        <v/>
      </c>
      <c r="Q22" s="111" t="str">
        <f>IFERROR(IF('PROGRAM-DERS'!P24="","",VLOOKUP('PROGRAM-DERS'!P24,Dersler!$A:$B,2,0)),"")</f>
        <v/>
      </c>
      <c r="R22" s="15" t="str">
        <f>IFERROR(IF('PROGRAM-DERS'!#REF!="","",VLOOKUP('PROGRAM-DERS'!#REF!,Dersler!$A:$B,2,0)),"")</f>
        <v/>
      </c>
      <c r="S22" s="291"/>
      <c r="T22" s="116" t="str">
        <f>IFERROR(IF('PROGRAM-DERS'!S24="","",VLOOKUP('PROGRAM-DERS'!S24,Dersler!$A:$B,2,0)),"")</f>
        <v/>
      </c>
      <c r="U22" s="124" t="str">
        <f>IFERROR(IF('PROGRAM-DERS'!T24="","",VLOOKUP('PROGRAM-DERS'!T24,Dersler!$A:$B,2,0)),"")</f>
        <v/>
      </c>
      <c r="V22" s="116" t="str">
        <f>IFERROR(IF('PROGRAM-DERS'!U24="","",VLOOKUP('PROGRAM-DERS'!U24,Dersler!$A:$B,2,0)),"")</f>
        <v/>
      </c>
      <c r="W22" s="131" t="str">
        <f>IFERROR(IF('PROGRAM-DERS'!V24="","",VLOOKUP('PROGRAM-DERS'!V24,Dersler!$A:$B,2,0)),"")</f>
        <v/>
      </c>
      <c r="X22" s="3" t="str">
        <f t="shared" ref="X22:AG31" si="4">IF(COUNTIF($C22:$W22,X$1)+COUNTIF($C22:$W22,CONCATENATE(X$1," (O)"))&gt;1,"Uyarı","")</f>
        <v/>
      </c>
      <c r="Y22" s="3" t="str">
        <f t="shared" si="4"/>
        <v/>
      </c>
      <c r="Z22" s="3" t="str">
        <f t="shared" si="4"/>
        <v/>
      </c>
      <c r="AA22" s="3" t="str">
        <f t="shared" si="4"/>
        <v/>
      </c>
      <c r="AB22" s="3" t="str">
        <f t="shared" si="4"/>
        <v/>
      </c>
      <c r="AC22" s="3" t="str">
        <f t="shared" si="4"/>
        <v/>
      </c>
      <c r="AD22" s="3" t="str">
        <f t="shared" si="4"/>
        <v/>
      </c>
      <c r="AE22" s="3" t="str">
        <f t="shared" si="4"/>
        <v/>
      </c>
      <c r="AF22" s="3" t="str">
        <f t="shared" si="4"/>
        <v/>
      </c>
      <c r="AG22" s="3" t="str">
        <f t="shared" si="4"/>
        <v/>
      </c>
      <c r="AH22" s="3" t="str">
        <f t="shared" ref="AH22:AT31" si="5">IF(COUNTIF($C22:$W22,AH$1)+COUNTIF($C22:$W22,CONCATENATE(AH$1," (O)"))&gt;1,"Uyarı","")</f>
        <v/>
      </c>
      <c r="AI22" s="3" t="str">
        <f t="shared" si="5"/>
        <v/>
      </c>
      <c r="AJ22" s="3" t="str">
        <f t="shared" si="5"/>
        <v/>
      </c>
      <c r="AK22" s="3" t="str">
        <f t="shared" si="5"/>
        <v/>
      </c>
      <c r="AL22" s="3" t="str">
        <f t="shared" si="5"/>
        <v/>
      </c>
      <c r="AM22" s="3" t="str">
        <f t="shared" si="5"/>
        <v/>
      </c>
      <c r="AN22" s="3" t="str">
        <f t="shared" si="5"/>
        <v/>
      </c>
      <c r="AO22" s="3" t="str">
        <f t="shared" si="5"/>
        <v/>
      </c>
      <c r="AP22" s="3" t="str">
        <f t="shared" si="5"/>
        <v/>
      </c>
      <c r="AQ22" s="3" t="str">
        <f t="shared" si="5"/>
        <v/>
      </c>
      <c r="AR22" s="3" t="str">
        <f t="shared" si="5"/>
        <v/>
      </c>
      <c r="AS22" s="3" t="str">
        <f t="shared" si="5"/>
        <v/>
      </c>
      <c r="AT22" s="3" t="str">
        <f t="shared" si="5"/>
        <v/>
      </c>
    </row>
    <row r="23" spans="1:46" ht="15.75" customHeight="1" x14ac:dyDescent="0.25">
      <c r="A23" s="807"/>
      <c r="B23" s="102">
        <v>0.45833333333333298</v>
      </c>
      <c r="C23" s="31" t="str">
        <f>IFERROR(IF('PROGRAM-DERS'!C25="","",VLOOKUP('PROGRAM-DERS'!C25,Dersler!$A:$B,2,0)),"")</f>
        <v/>
      </c>
      <c r="D23" s="30" t="str">
        <f>IFERROR(IF('PROGRAM-DERS'!D25="","",VLOOKUP('PROGRAM-DERS'!D25,Dersler!$A:$B,2,0)),"")</f>
        <v/>
      </c>
      <c r="E23" s="4" t="str">
        <f>IFERROR(IF('PROGRAM-DERS'!E25="","",VLOOKUP('PROGRAM-DERS'!E25,Dersler!$A:$B,2,0)),"")</f>
        <v/>
      </c>
      <c r="F23" s="171" t="str">
        <f>IFERROR(IF('PROGRAM-DERS'!F25="","",VLOOKUP('PROGRAM-DERS'!F25,Dersler!$A:$B,2,0)),"")</f>
        <v/>
      </c>
      <c r="G23" s="251" t="str">
        <f>IFERROR(IF('PROGRAM-DERS'!#REF!="","",VLOOKUP('PROGRAM-DERS'!#REF!,Dersler!$A:$B,2,0)),"")</f>
        <v/>
      </c>
      <c r="H23" s="40" t="str">
        <f>IFERROR(IF('PROGRAM-DERS'!G25="","",VLOOKUP('PROGRAM-DERS'!G25,Dersler!$A:$B,2,0)),"")</f>
        <v/>
      </c>
      <c r="I23" s="44" t="str">
        <f>IFERROR(IF('PROGRAM-DERS'!H25="","",VLOOKUP('PROGRAM-DERS'!H25,Dersler!$A:$B,2,0)),"")</f>
        <v/>
      </c>
      <c r="J23" s="111" t="str">
        <f>IFERROR(IF('PROGRAM-DERS'!I25="","",VLOOKUP('PROGRAM-DERS'!I25,Dersler!$A:$B,2,0)),"")</f>
        <v/>
      </c>
      <c r="K23" s="44" t="str">
        <f>IFERROR(IF('PROGRAM-DERS'!J25="","",VLOOKUP('PROGRAM-DERS'!J25,Dersler!$A:$B,2,0)),"")</f>
        <v/>
      </c>
      <c r="L23" s="40" t="str">
        <f>IFERROR(IF('PROGRAM-DERS'!K25="","",VLOOKUP('PROGRAM-DERS'!K25,Dersler!$A:$B,2,0)),"")</f>
        <v/>
      </c>
      <c r="M23" s="37" t="str">
        <f>IFERROR(IF('PROGRAM-DERS'!L25="","",VLOOKUP('PROGRAM-DERS'!L25,Dersler!$A:$B,2,0)),"")</f>
        <v/>
      </c>
      <c r="N23" s="44" t="str">
        <f>IFERROR(IF('PROGRAM-DERS'!M25="","",VLOOKUP('PROGRAM-DERS'!M25,Dersler!$A:$B,2,0)),"")</f>
        <v/>
      </c>
      <c r="O23" s="44" t="str">
        <f>IFERROR(IF('PROGRAM-DERS'!N25="","",VLOOKUP('PROGRAM-DERS'!N25,Dersler!$A:$B,2,0)),"")</f>
        <v/>
      </c>
      <c r="P23" s="40" t="str">
        <f>IFERROR(IF('PROGRAM-DERS'!O25="","",VLOOKUP('PROGRAM-DERS'!O25,Dersler!$A:$B,2,0)),"")</f>
        <v/>
      </c>
      <c r="Q23" s="111" t="str">
        <f>IFERROR(IF('PROGRAM-DERS'!P25="","",VLOOKUP('PROGRAM-DERS'!P25,Dersler!$A:$B,2,0)),"")</f>
        <v/>
      </c>
      <c r="R23" s="15" t="str">
        <f>IFERROR(IF('PROGRAM-DERS'!#REF!="","",VLOOKUP('PROGRAM-DERS'!#REF!,Dersler!$A:$B,2,0)),"")</f>
        <v/>
      </c>
      <c r="S23" s="291"/>
      <c r="T23" s="116" t="str">
        <f>IFERROR(IF('PROGRAM-DERS'!S25="","",VLOOKUP('PROGRAM-DERS'!S25,Dersler!$A:$B,2,0)),"")</f>
        <v/>
      </c>
      <c r="U23" s="124" t="str">
        <f>IFERROR(IF('PROGRAM-DERS'!T25="","",VLOOKUP('PROGRAM-DERS'!T25,Dersler!$A:$B,2,0)),"")</f>
        <v/>
      </c>
      <c r="V23" s="116" t="str">
        <f>IFERROR(IF('PROGRAM-DERS'!U25="","",VLOOKUP('PROGRAM-DERS'!U25,Dersler!$A:$B,2,0)),"")</f>
        <v/>
      </c>
      <c r="W23" s="131" t="str">
        <f>IFERROR(IF('PROGRAM-DERS'!V25="","",VLOOKUP('PROGRAM-DERS'!V25,Dersler!$A:$B,2,0)),"")</f>
        <v/>
      </c>
      <c r="X23" s="3" t="str">
        <f t="shared" si="4"/>
        <v/>
      </c>
      <c r="Y23" s="3" t="str">
        <f t="shared" si="4"/>
        <v/>
      </c>
      <c r="Z23" s="3" t="str">
        <f t="shared" si="4"/>
        <v/>
      </c>
      <c r="AA23" s="3" t="str">
        <f t="shared" si="4"/>
        <v/>
      </c>
      <c r="AB23" s="3" t="str">
        <f t="shared" si="4"/>
        <v/>
      </c>
      <c r="AC23" s="3" t="str">
        <f t="shared" si="4"/>
        <v/>
      </c>
      <c r="AD23" s="3" t="str">
        <f t="shared" si="4"/>
        <v/>
      </c>
      <c r="AE23" s="3" t="str">
        <f t="shared" si="4"/>
        <v/>
      </c>
      <c r="AF23" s="3" t="str">
        <f t="shared" si="4"/>
        <v/>
      </c>
      <c r="AG23" s="3" t="str">
        <f t="shared" si="4"/>
        <v/>
      </c>
      <c r="AH23" s="3" t="str">
        <f t="shared" si="5"/>
        <v/>
      </c>
      <c r="AI23" s="3" t="str">
        <f t="shared" si="5"/>
        <v/>
      </c>
      <c r="AJ23" s="3" t="str">
        <f t="shared" si="5"/>
        <v/>
      </c>
      <c r="AK23" s="3" t="str">
        <f t="shared" si="5"/>
        <v/>
      </c>
      <c r="AL23" s="3" t="str">
        <f t="shared" si="5"/>
        <v/>
      </c>
      <c r="AM23" s="3" t="str">
        <f t="shared" si="5"/>
        <v/>
      </c>
      <c r="AN23" s="3" t="str">
        <f t="shared" si="5"/>
        <v/>
      </c>
      <c r="AO23" s="3" t="str">
        <f t="shared" si="5"/>
        <v/>
      </c>
      <c r="AP23" s="3" t="str">
        <f t="shared" si="5"/>
        <v/>
      </c>
      <c r="AQ23" s="3" t="str">
        <f t="shared" si="5"/>
        <v/>
      </c>
      <c r="AR23" s="3" t="str">
        <f t="shared" si="5"/>
        <v/>
      </c>
      <c r="AS23" s="3" t="str">
        <f t="shared" si="5"/>
        <v/>
      </c>
      <c r="AT23" s="3" t="str">
        <f t="shared" si="5"/>
        <v/>
      </c>
    </row>
    <row r="24" spans="1:46" ht="15.75" customHeight="1" x14ac:dyDescent="0.25">
      <c r="A24" s="807"/>
      <c r="B24" s="102">
        <v>0.5</v>
      </c>
      <c r="C24" s="31" t="str">
        <f>IFERROR(IF('PROGRAM-DERS'!C26="","",VLOOKUP('PROGRAM-DERS'!C26,Dersler!$A:$B,2,0)),"")</f>
        <v/>
      </c>
      <c r="D24" s="44" t="str">
        <f>IFERROR(IF('PROGRAM-DERS'!D26="","",VLOOKUP('PROGRAM-DERS'!D26,Dersler!$A:$B,2,0)),"")</f>
        <v/>
      </c>
      <c r="E24" s="4" t="str">
        <f>IFERROR(IF('PROGRAM-DERS'!E26="","",VLOOKUP('PROGRAM-DERS'!E26,Dersler!$A:$B,2,0)),"")</f>
        <v/>
      </c>
      <c r="F24" s="171" t="str">
        <f>IFERROR(IF('PROGRAM-DERS'!F26="","",VLOOKUP('PROGRAM-DERS'!F26,Dersler!$A:$B,2,0)),"")</f>
        <v/>
      </c>
      <c r="G24" s="251" t="str">
        <f>IFERROR(IF('PROGRAM-DERS'!#REF!="","",VLOOKUP('PROGRAM-DERS'!#REF!,Dersler!$A:$B,2,0)),"")</f>
        <v/>
      </c>
      <c r="H24" s="40" t="str">
        <f>IFERROR(IF('PROGRAM-DERS'!G26="","",VLOOKUP('PROGRAM-DERS'!G26,Dersler!$A:$B,2,0)),"")</f>
        <v/>
      </c>
      <c r="I24" s="44" t="str">
        <f>IFERROR(IF('PROGRAM-DERS'!H26="","",VLOOKUP('PROGRAM-DERS'!H26,Dersler!$A:$B,2,0)),"")</f>
        <v/>
      </c>
      <c r="J24" s="111" t="str">
        <f>IFERROR(IF('PROGRAM-DERS'!I26="","",VLOOKUP('PROGRAM-DERS'!I26,Dersler!$A:$B,2,0)),"")</f>
        <v/>
      </c>
      <c r="K24" s="44" t="str">
        <f>IFERROR(IF('PROGRAM-DERS'!J26="","",VLOOKUP('PROGRAM-DERS'!J26,Dersler!$A:$B,2,0)),"")</f>
        <v/>
      </c>
      <c r="L24" s="40" t="str">
        <f>IFERROR(IF('PROGRAM-DERS'!K26="","",VLOOKUP('PROGRAM-DERS'!K26,Dersler!$A:$B,2,0)),"")</f>
        <v/>
      </c>
      <c r="M24" s="41" t="str">
        <f>IFERROR(IF('PROGRAM-DERS'!L26="","",VLOOKUP('PROGRAM-DERS'!L26,Dersler!$A:$B,2,0)),"")</f>
        <v/>
      </c>
      <c r="N24" s="30" t="str">
        <f>IFERROR(IF('PROGRAM-DERS'!M26="","",VLOOKUP('PROGRAM-DERS'!M26,Dersler!$A:$B,2,0)),"")</f>
        <v/>
      </c>
      <c r="O24" s="41" t="str">
        <f>IFERROR(IF('PROGRAM-DERS'!N26="","",VLOOKUP('PROGRAM-DERS'!N26,Dersler!$A:$B,2,0)),"")</f>
        <v/>
      </c>
      <c r="P24" s="195" t="str">
        <f>IFERROR(IF('PROGRAM-DERS'!O26="","",VLOOKUP('PROGRAM-DERS'!O26,Dersler!$A:$B,2,0)),"")</f>
        <v/>
      </c>
      <c r="Q24" s="111" t="str">
        <f>IFERROR(IF('PROGRAM-DERS'!P26="","",VLOOKUP('PROGRAM-DERS'!P26,Dersler!$A:$B,2,0)),"")</f>
        <v/>
      </c>
      <c r="R24" s="15" t="str">
        <f>IFERROR(IF('PROGRAM-DERS'!#REF!="","",VLOOKUP('PROGRAM-DERS'!#REF!,Dersler!$A:$B,2,0)),"")</f>
        <v/>
      </c>
      <c r="S24" s="291"/>
      <c r="T24" s="116" t="str">
        <f>IFERROR(IF('PROGRAM-DERS'!S26="","",VLOOKUP('PROGRAM-DERS'!S26,Dersler!$A:$B,2,0)),"")</f>
        <v/>
      </c>
      <c r="U24" s="124" t="str">
        <f>IFERROR(IF('PROGRAM-DERS'!T26="","",VLOOKUP('PROGRAM-DERS'!T26,Dersler!$A:$B,2,0)),"")</f>
        <v/>
      </c>
      <c r="V24" s="116" t="str">
        <f>IFERROR(IF('PROGRAM-DERS'!U26="","",VLOOKUP('PROGRAM-DERS'!U26,Dersler!$A:$B,2,0)),"")</f>
        <v/>
      </c>
      <c r="W24" s="131" t="str">
        <f>IFERROR(IF('PROGRAM-DERS'!V26="","",VLOOKUP('PROGRAM-DERS'!V26,Dersler!$A:$B,2,0)),"")</f>
        <v/>
      </c>
      <c r="X24" s="3" t="str">
        <f t="shared" si="4"/>
        <v/>
      </c>
      <c r="Y24" s="3" t="str">
        <f t="shared" si="4"/>
        <v/>
      </c>
      <c r="Z24" s="3" t="str">
        <f t="shared" si="4"/>
        <v/>
      </c>
      <c r="AA24" s="3" t="str">
        <f t="shared" si="4"/>
        <v/>
      </c>
      <c r="AB24" s="3" t="str">
        <f t="shared" si="4"/>
        <v/>
      </c>
      <c r="AC24" s="3" t="str">
        <f t="shared" si="4"/>
        <v/>
      </c>
      <c r="AD24" s="3" t="str">
        <f t="shared" si="4"/>
        <v/>
      </c>
      <c r="AE24" s="3" t="str">
        <f t="shared" si="4"/>
        <v/>
      </c>
      <c r="AF24" s="3" t="str">
        <f t="shared" si="4"/>
        <v/>
      </c>
      <c r="AG24" s="3" t="str">
        <f t="shared" si="4"/>
        <v/>
      </c>
      <c r="AH24" s="3" t="str">
        <f t="shared" si="5"/>
        <v/>
      </c>
      <c r="AI24" s="3" t="str">
        <f t="shared" si="5"/>
        <v/>
      </c>
      <c r="AJ24" s="3" t="str">
        <f t="shared" si="5"/>
        <v/>
      </c>
      <c r="AK24" s="3" t="str">
        <f t="shared" si="5"/>
        <v/>
      </c>
      <c r="AL24" s="3" t="str">
        <f t="shared" si="5"/>
        <v/>
      </c>
      <c r="AM24" s="3" t="str">
        <f t="shared" si="5"/>
        <v/>
      </c>
      <c r="AN24" s="3" t="str">
        <f t="shared" si="5"/>
        <v/>
      </c>
      <c r="AO24" s="3" t="str">
        <f t="shared" si="5"/>
        <v/>
      </c>
      <c r="AP24" s="3" t="str">
        <f t="shared" si="5"/>
        <v/>
      </c>
      <c r="AQ24" s="3" t="str">
        <f t="shared" si="5"/>
        <v/>
      </c>
      <c r="AR24" s="3" t="str">
        <f t="shared" si="5"/>
        <v/>
      </c>
      <c r="AS24" s="3" t="str">
        <f t="shared" si="5"/>
        <v/>
      </c>
      <c r="AT24" s="3" t="str">
        <f t="shared" si="5"/>
        <v/>
      </c>
    </row>
    <row r="25" spans="1:46" ht="15.75" customHeight="1" x14ac:dyDescent="0.25">
      <c r="A25" s="807"/>
      <c r="B25" s="102">
        <v>0.54166666666666596</v>
      </c>
      <c r="C25" s="31" t="str">
        <f>IFERROR(IF('PROGRAM-DERS'!C27="","",VLOOKUP('PROGRAM-DERS'!C27,Dersler!$A:$B,2,0)),"")</f>
        <v/>
      </c>
      <c r="D25" s="44" t="str">
        <f>IFERROR(IF('PROGRAM-DERS'!D27="","",VLOOKUP('PROGRAM-DERS'!D27,Dersler!$A:$B,2,0)),"")</f>
        <v/>
      </c>
      <c r="E25" s="4" t="str">
        <f>IFERROR(IF('PROGRAM-DERS'!E27="","",VLOOKUP('PROGRAM-DERS'!E27,Dersler!$A:$B,2,0)),"")</f>
        <v/>
      </c>
      <c r="F25" s="171" t="str">
        <f>IFERROR(IF('PROGRAM-DERS'!F27="","",VLOOKUP('PROGRAM-DERS'!F27,Dersler!$A:$B,2,0)),"")</f>
        <v/>
      </c>
      <c r="G25" s="251" t="str">
        <f>IFERROR(IF('PROGRAM-DERS'!#REF!="","",VLOOKUP('PROGRAM-DERS'!#REF!,Dersler!$A:$B,2,0)),"")</f>
        <v/>
      </c>
      <c r="H25" s="40" t="str">
        <f>IFERROR(IF('PROGRAM-DERS'!G27="","",VLOOKUP('PROGRAM-DERS'!G27,Dersler!$A:$B,2,0)),"")</f>
        <v/>
      </c>
      <c r="I25" s="44" t="str">
        <f>IFERROR(IF('PROGRAM-DERS'!H27="","",VLOOKUP('PROGRAM-DERS'!H27,Dersler!$A:$B,2,0)),"")</f>
        <v/>
      </c>
      <c r="J25" s="111" t="str">
        <f>IFERROR(IF('PROGRAM-DERS'!I27="","",VLOOKUP('PROGRAM-DERS'!I27,Dersler!$A:$B,2,0)),"")</f>
        <v/>
      </c>
      <c r="K25" s="44" t="str">
        <f>IFERROR(IF('PROGRAM-DERS'!J27="","",VLOOKUP('PROGRAM-DERS'!J27,Dersler!$A:$B,2,0)),"")</f>
        <v/>
      </c>
      <c r="L25" s="40" t="str">
        <f>IFERROR(IF('PROGRAM-DERS'!K27="","",VLOOKUP('PROGRAM-DERS'!K27,Dersler!$A:$B,2,0)),"")</f>
        <v/>
      </c>
      <c r="M25" s="41" t="str">
        <f>IFERROR(IF('PROGRAM-DERS'!L27="","",VLOOKUP('PROGRAM-DERS'!L27,Dersler!$A:$B,2,0)),"")</f>
        <v/>
      </c>
      <c r="N25" s="30" t="str">
        <f>IFERROR(IF('PROGRAM-DERS'!M27="","",VLOOKUP('PROGRAM-DERS'!M27,Dersler!$A:$B,2,0)),"")</f>
        <v/>
      </c>
      <c r="O25" s="41" t="str">
        <f>IFERROR(IF('PROGRAM-DERS'!N27="","",VLOOKUP('PROGRAM-DERS'!N27,Dersler!$A:$B,2,0)),"")</f>
        <v/>
      </c>
      <c r="P25" s="195" t="str">
        <f>IFERROR(IF('PROGRAM-DERS'!O27="","",VLOOKUP('PROGRAM-DERS'!O27,Dersler!$A:$B,2,0)),"")</f>
        <v/>
      </c>
      <c r="Q25" s="111" t="str">
        <f>IFERROR(IF('PROGRAM-DERS'!P27="","",VLOOKUP('PROGRAM-DERS'!P27,Dersler!$A:$B,2,0)),"")</f>
        <v/>
      </c>
      <c r="R25" s="15" t="str">
        <f>IFERROR(IF('PROGRAM-DERS'!#REF!="","",VLOOKUP('PROGRAM-DERS'!#REF!,Dersler!$A:$B,2,0)),"")</f>
        <v/>
      </c>
      <c r="S25" s="291"/>
      <c r="T25" s="116" t="str">
        <f>IFERROR(IF('PROGRAM-DERS'!S27="","",VLOOKUP('PROGRAM-DERS'!S27,Dersler!$A:$B,2,0)),"")</f>
        <v/>
      </c>
      <c r="U25" s="124" t="str">
        <f>IFERROR(IF('PROGRAM-DERS'!T27="","",VLOOKUP('PROGRAM-DERS'!T27,Dersler!$A:$B,2,0)),"")</f>
        <v/>
      </c>
      <c r="V25" s="116" t="str">
        <f>IFERROR(IF('PROGRAM-DERS'!U27="","",VLOOKUP('PROGRAM-DERS'!U27,Dersler!$A:$B,2,0)),"")</f>
        <v/>
      </c>
      <c r="W25" s="131" t="str">
        <f>IFERROR(IF('PROGRAM-DERS'!V27="","",VLOOKUP('PROGRAM-DERS'!V27,Dersler!$A:$B,2,0)),"")</f>
        <v/>
      </c>
      <c r="X25" s="3" t="str">
        <f t="shared" si="4"/>
        <v/>
      </c>
      <c r="Y25" s="3" t="str">
        <f t="shared" si="4"/>
        <v/>
      </c>
      <c r="Z25" s="3" t="str">
        <f t="shared" si="4"/>
        <v/>
      </c>
      <c r="AA25" s="3" t="str">
        <f t="shared" si="4"/>
        <v/>
      </c>
      <c r="AB25" s="3" t="str">
        <f t="shared" si="4"/>
        <v/>
      </c>
      <c r="AC25" s="3" t="str">
        <f t="shared" si="4"/>
        <v/>
      </c>
      <c r="AD25" s="3" t="str">
        <f t="shared" si="4"/>
        <v/>
      </c>
      <c r="AE25" s="3" t="str">
        <f t="shared" si="4"/>
        <v/>
      </c>
      <c r="AF25" s="3" t="str">
        <f t="shared" si="4"/>
        <v/>
      </c>
      <c r="AG25" s="3" t="str">
        <f t="shared" si="4"/>
        <v/>
      </c>
      <c r="AH25" s="3" t="str">
        <f t="shared" si="5"/>
        <v/>
      </c>
      <c r="AI25" s="3" t="str">
        <f t="shared" si="5"/>
        <v/>
      </c>
      <c r="AJ25" s="3" t="str">
        <f t="shared" si="5"/>
        <v/>
      </c>
      <c r="AK25" s="3" t="str">
        <f t="shared" si="5"/>
        <v/>
      </c>
      <c r="AL25" s="3" t="str">
        <f t="shared" si="5"/>
        <v/>
      </c>
      <c r="AM25" s="3" t="str">
        <f t="shared" si="5"/>
        <v/>
      </c>
      <c r="AN25" s="3" t="str">
        <f t="shared" si="5"/>
        <v/>
      </c>
      <c r="AO25" s="3" t="str">
        <f t="shared" si="5"/>
        <v/>
      </c>
      <c r="AP25" s="3" t="str">
        <f t="shared" si="5"/>
        <v/>
      </c>
      <c r="AQ25" s="3" t="str">
        <f t="shared" si="5"/>
        <v/>
      </c>
      <c r="AR25" s="3" t="str">
        <f t="shared" si="5"/>
        <v/>
      </c>
      <c r="AS25" s="3" t="str">
        <f t="shared" si="5"/>
        <v/>
      </c>
      <c r="AT25" s="3" t="str">
        <f t="shared" si="5"/>
        <v/>
      </c>
    </row>
    <row r="26" spans="1:46" ht="15.75" customHeight="1" x14ac:dyDescent="0.25">
      <c r="A26" s="807"/>
      <c r="B26" s="102">
        <v>0.58333333333333304</v>
      </c>
      <c r="C26" s="40" t="str">
        <f>IFERROR(IF('PROGRAM-DERS'!C28="","",VLOOKUP('PROGRAM-DERS'!C28,Dersler!$A:$B,2,0)),"")</f>
        <v/>
      </c>
      <c r="D26" s="44" t="str">
        <f>IFERROR(IF('PROGRAM-DERS'!D28="","",VLOOKUP('PROGRAM-DERS'!D28,Dersler!$A:$B,2,0)),"")</f>
        <v/>
      </c>
      <c r="E26" s="4" t="str">
        <f>IFERROR(IF('PROGRAM-DERS'!E28="","",VLOOKUP('PROGRAM-DERS'!E28,Dersler!$A:$B,2,0)),"")</f>
        <v/>
      </c>
      <c r="F26" s="171" t="str">
        <f>IFERROR(IF('PROGRAM-DERS'!F28="","",VLOOKUP('PROGRAM-DERS'!F28,Dersler!$A:$B,2,0)),"")</f>
        <v/>
      </c>
      <c r="G26" s="251" t="str">
        <f>IFERROR(IF('PROGRAM-DERS'!#REF!="","",VLOOKUP('PROGRAM-DERS'!#REF!,Dersler!$A:$B,2,0)),"")</f>
        <v/>
      </c>
      <c r="H26" s="40" t="str">
        <f>IFERROR(IF('PROGRAM-DERS'!G28="","",VLOOKUP('PROGRAM-DERS'!G28,Dersler!$A:$B,2,0)),"")</f>
        <v/>
      </c>
      <c r="I26" s="44" t="str">
        <f>IFERROR(IF('PROGRAM-DERS'!H28="","",VLOOKUP('PROGRAM-DERS'!H28,Dersler!$A:$B,2,0)),"")</f>
        <v/>
      </c>
      <c r="J26" s="111" t="str">
        <f>IFERROR(IF('PROGRAM-DERS'!I28="","",VLOOKUP('PROGRAM-DERS'!I28,Dersler!$A:$B,2,0)),"")</f>
        <v/>
      </c>
      <c r="K26" s="44" t="str">
        <f>IFERROR(IF('PROGRAM-DERS'!J28="","",VLOOKUP('PROGRAM-DERS'!J28,Dersler!$A:$B,2,0)),"")</f>
        <v/>
      </c>
      <c r="L26" s="40" t="str">
        <f>IFERROR(IF('PROGRAM-DERS'!K28="","",VLOOKUP('PROGRAM-DERS'!K28,Dersler!$A:$B,2,0)),"")</f>
        <v/>
      </c>
      <c r="M26" s="41" t="str">
        <f>IFERROR(IF('PROGRAM-DERS'!L28="","",VLOOKUP('PROGRAM-DERS'!L28,Dersler!$A:$B,2,0)),"")</f>
        <v/>
      </c>
      <c r="N26" s="30" t="str">
        <f>IFERROR(IF('PROGRAM-DERS'!M28="","",VLOOKUP('PROGRAM-DERS'!M28,Dersler!$A:$B,2,0)),"")</f>
        <v/>
      </c>
      <c r="O26" s="41" t="str">
        <f>IFERROR(IF('PROGRAM-DERS'!N28="","",VLOOKUP('PROGRAM-DERS'!N28,Dersler!$A:$B,2,0)),"")</f>
        <v/>
      </c>
      <c r="P26" s="195" t="str">
        <f>IFERROR(IF('PROGRAM-DERS'!O28="","",VLOOKUP('PROGRAM-DERS'!O28,Dersler!$A:$B,2,0)),"")</f>
        <v/>
      </c>
      <c r="Q26" s="111" t="str">
        <f>IFERROR(IF('PROGRAM-DERS'!P28="","",VLOOKUP('PROGRAM-DERS'!P28,Dersler!$A:$B,2,0)),"")</f>
        <v/>
      </c>
      <c r="R26" s="15" t="str">
        <f>IFERROR(IF('PROGRAM-DERS'!#REF!="","",VLOOKUP('PROGRAM-DERS'!#REF!,Dersler!$A:$B,2,0)),"")</f>
        <v/>
      </c>
      <c r="S26" s="291"/>
      <c r="T26" s="116" t="str">
        <f>IFERROR(IF('PROGRAM-DERS'!S28="","",VLOOKUP('PROGRAM-DERS'!S28,Dersler!$A:$B,2,0)),"")</f>
        <v/>
      </c>
      <c r="U26" s="124" t="str">
        <f>IFERROR(IF('PROGRAM-DERS'!T28="","",VLOOKUP('PROGRAM-DERS'!T28,Dersler!$A:$B,2,0)),"")</f>
        <v/>
      </c>
      <c r="V26" s="116" t="str">
        <f>IFERROR(IF('PROGRAM-DERS'!U28="","",VLOOKUP('PROGRAM-DERS'!U28,Dersler!$A:$B,2,0)),"")</f>
        <v/>
      </c>
      <c r="W26" s="131" t="str">
        <f>IFERROR(IF('PROGRAM-DERS'!V28="","",VLOOKUP('PROGRAM-DERS'!V28,Dersler!$A:$B,2,0)),"")</f>
        <v/>
      </c>
      <c r="X26" s="3" t="str">
        <f t="shared" si="4"/>
        <v/>
      </c>
      <c r="Y26" s="3" t="str">
        <f t="shared" si="4"/>
        <v/>
      </c>
      <c r="Z26" s="3" t="str">
        <f t="shared" si="4"/>
        <v/>
      </c>
      <c r="AA26" s="3" t="str">
        <f t="shared" si="4"/>
        <v/>
      </c>
      <c r="AB26" s="3" t="str">
        <f t="shared" si="4"/>
        <v/>
      </c>
      <c r="AC26" s="3" t="str">
        <f t="shared" si="4"/>
        <v/>
      </c>
      <c r="AD26" s="3" t="str">
        <f t="shared" si="4"/>
        <v/>
      </c>
      <c r="AE26" s="3" t="str">
        <f t="shared" si="4"/>
        <v/>
      </c>
      <c r="AF26" s="3" t="str">
        <f t="shared" si="4"/>
        <v/>
      </c>
      <c r="AG26" s="3" t="str">
        <f t="shared" si="4"/>
        <v/>
      </c>
      <c r="AH26" s="3" t="str">
        <f t="shared" si="5"/>
        <v/>
      </c>
      <c r="AI26" s="3" t="str">
        <f t="shared" si="5"/>
        <v/>
      </c>
      <c r="AJ26" s="3" t="str">
        <f t="shared" si="5"/>
        <v/>
      </c>
      <c r="AK26" s="3" t="str">
        <f t="shared" si="5"/>
        <v/>
      </c>
      <c r="AL26" s="3" t="str">
        <f t="shared" si="5"/>
        <v/>
      </c>
      <c r="AM26" s="3" t="str">
        <f t="shared" si="5"/>
        <v/>
      </c>
      <c r="AN26" s="3" t="str">
        <f t="shared" si="5"/>
        <v/>
      </c>
      <c r="AO26" s="3" t="str">
        <f t="shared" si="5"/>
        <v/>
      </c>
      <c r="AP26" s="3" t="str">
        <f t="shared" si="5"/>
        <v/>
      </c>
      <c r="AQ26" s="3" t="str">
        <f t="shared" si="5"/>
        <v/>
      </c>
      <c r="AR26" s="3" t="str">
        <f t="shared" si="5"/>
        <v/>
      </c>
      <c r="AS26" s="3" t="str">
        <f t="shared" si="5"/>
        <v/>
      </c>
      <c r="AT26" s="3" t="str">
        <f t="shared" si="5"/>
        <v/>
      </c>
    </row>
    <row r="27" spans="1:46" ht="15.75" customHeight="1" x14ac:dyDescent="0.25">
      <c r="A27" s="807"/>
      <c r="B27" s="164">
        <v>0.625</v>
      </c>
      <c r="C27" s="45" t="str">
        <f>IFERROR(IF('PROGRAM-DERS'!C29="","",VLOOKUP('PROGRAM-DERS'!C29,Dersler!$C:$D,2,0)),"")</f>
        <v xml:space="preserve"> </v>
      </c>
      <c r="D27" s="46" t="str">
        <f>IFERROR(IF('PROGRAM-DERS'!D29="","",VLOOKUP('PROGRAM-DERS'!D29,Dersler!$C:$D,2,0)),"")</f>
        <v/>
      </c>
      <c r="E27" s="53" t="str">
        <f>IFERROR(IF('PROGRAM-DERS'!E29="","",VLOOKUP('PROGRAM-DERS'!E29,Dersler!$C:$D,2,0)),"")</f>
        <v/>
      </c>
      <c r="F27" s="50" t="str">
        <f>IFERROR(IF('PROGRAM-DERS'!F29="","",VLOOKUP('PROGRAM-DERS'!F29,Dersler!$C:$D,2,0)),"")</f>
        <v/>
      </c>
      <c r="G27" s="243" t="str">
        <f>IFERROR(IF('PROGRAM-DERS'!#REF!="","",VLOOKUP('PROGRAM-DERS'!#REF!,Dersler!$A:$B,2,0)),"")</f>
        <v/>
      </c>
      <c r="H27" s="45" t="str">
        <f>IFERROR(IF('PROGRAM-DERS'!G29="","",VLOOKUP('PROGRAM-DERS'!G29,Dersler!$C:$D,2,0)),"")</f>
        <v xml:space="preserve"> </v>
      </c>
      <c r="I27" s="46" t="str">
        <f>IFERROR(IF('PROGRAM-DERS'!H29="","",VLOOKUP('PROGRAM-DERS'!H29,Dersler!$C:$D,2,0)),"")</f>
        <v/>
      </c>
      <c r="J27" s="46" t="str">
        <f>IFERROR(IF('PROGRAM-DERS'!I29="","",VLOOKUP('PROGRAM-DERS'!I29,Dersler!$C:$D,2,0)),"")</f>
        <v/>
      </c>
      <c r="K27" s="46" t="str">
        <f>IFERROR(IF('PROGRAM-DERS'!J29="","",VLOOKUP('PROGRAM-DERS'!J29,Dersler!$C:$D,2,0)),"")</f>
        <v/>
      </c>
      <c r="L27" s="47" t="str">
        <f>IFERROR(IF('PROGRAM-DERS'!K29="","",VLOOKUP('PROGRAM-DERS'!K29,Dersler!$C:$D,2,0)),"")</f>
        <v/>
      </c>
      <c r="M27" s="48" t="str">
        <f>IFERROR(IF('PROGRAM-DERS'!L29="","",VLOOKUP('PROGRAM-DERS'!L29,Dersler!$C:$D,2,0)),"")</f>
        <v/>
      </c>
      <c r="N27" s="48" t="str">
        <f>IFERROR(IF('PROGRAM-DERS'!M29="","",VLOOKUP('PROGRAM-DERS'!M29,Dersler!$C:$D,2,0)),"")</f>
        <v/>
      </c>
      <c r="O27" s="48" t="str">
        <f>IFERROR(IF('PROGRAM-DERS'!N29="","",VLOOKUP('PROGRAM-DERS'!N29,Dersler!$C:$D,2,0)),"")</f>
        <v/>
      </c>
      <c r="P27" s="45" t="str">
        <f>IFERROR(IF('PROGRAM-DERS'!O29="","",VLOOKUP('PROGRAM-DERS'!O29,Dersler!$C:$D,2,0)),"")</f>
        <v/>
      </c>
      <c r="Q27" s="51" t="str">
        <f>IFERROR(IF('PROGRAM-DERS'!P29="","",VLOOKUP('PROGRAM-DERS'!P29,Dersler!$C:$D,2,0)),"")</f>
        <v/>
      </c>
      <c r="R27" s="46" t="str">
        <f>IFERROR(IF('PROGRAM-DERS'!#REF!="","",VLOOKUP('PROGRAM-DERS'!#REF!,Dersler!$A:$B,2,0)),"")</f>
        <v/>
      </c>
      <c r="S27" s="51"/>
      <c r="T27" s="116" t="str">
        <f>IFERROR(IF('PROGRAM-DERS'!S29="","",VLOOKUP('PROGRAM-DERS'!S29,Dersler!$A:$B,2,0)),"")</f>
        <v/>
      </c>
      <c r="U27" s="118" t="str">
        <f>IFERROR(IF('PROGRAM-DERS'!T29="","",VLOOKUP('PROGRAM-DERS'!T29,Dersler!$A:$B,2,0)),"")</f>
        <v/>
      </c>
      <c r="V27" s="119" t="str">
        <f>IFERROR(IF('PROGRAM-DERS'!U29="","",VLOOKUP('PROGRAM-DERS'!U29,Dersler!$A:$B,2,0)),"")</f>
        <v/>
      </c>
      <c r="W27" s="134" t="str">
        <f>IFERROR(IF('PROGRAM-DERS'!V29="","",VLOOKUP('PROGRAM-DERS'!V29,Dersler!$A:$B,2,0)),"")</f>
        <v/>
      </c>
      <c r="X27" s="3" t="str">
        <f t="shared" si="4"/>
        <v/>
      </c>
      <c r="Y27" s="3" t="str">
        <f t="shared" si="4"/>
        <v/>
      </c>
      <c r="Z27" s="3" t="str">
        <f t="shared" si="4"/>
        <v/>
      </c>
      <c r="AA27" s="3" t="str">
        <f t="shared" si="4"/>
        <v/>
      </c>
      <c r="AB27" s="3" t="str">
        <f t="shared" si="4"/>
        <v/>
      </c>
      <c r="AC27" s="3" t="str">
        <f t="shared" si="4"/>
        <v/>
      </c>
      <c r="AD27" s="3" t="str">
        <f t="shared" si="4"/>
        <v/>
      </c>
      <c r="AE27" s="3" t="str">
        <f t="shared" si="4"/>
        <v/>
      </c>
      <c r="AF27" s="3" t="str">
        <f t="shared" si="4"/>
        <v/>
      </c>
      <c r="AG27" s="3" t="str">
        <f t="shared" si="4"/>
        <v/>
      </c>
      <c r="AH27" s="3" t="str">
        <f t="shared" si="5"/>
        <v/>
      </c>
      <c r="AI27" s="3" t="str">
        <f t="shared" si="5"/>
        <v/>
      </c>
      <c r="AJ27" s="3" t="str">
        <f t="shared" si="5"/>
        <v/>
      </c>
      <c r="AK27" s="3" t="str">
        <f t="shared" si="5"/>
        <v/>
      </c>
      <c r="AL27" s="3" t="str">
        <f t="shared" si="5"/>
        <v/>
      </c>
      <c r="AM27" s="3" t="str">
        <f t="shared" si="5"/>
        <v/>
      </c>
      <c r="AN27" s="3" t="str">
        <f t="shared" si="5"/>
        <v/>
      </c>
      <c r="AO27" s="3" t="str">
        <f t="shared" si="5"/>
        <v/>
      </c>
      <c r="AP27" s="3" t="str">
        <f t="shared" si="5"/>
        <v/>
      </c>
      <c r="AQ27" s="3" t="str">
        <f t="shared" si="5"/>
        <v/>
      </c>
      <c r="AR27" s="3" t="str">
        <f t="shared" si="5"/>
        <v/>
      </c>
      <c r="AS27" s="3" t="str">
        <f t="shared" si="5"/>
        <v/>
      </c>
      <c r="AT27" s="3" t="str">
        <f t="shared" si="5"/>
        <v/>
      </c>
    </row>
    <row r="28" spans="1:46" ht="15.75" customHeight="1" x14ac:dyDescent="0.25">
      <c r="A28" s="807"/>
      <c r="B28" s="164">
        <v>0.66666666666666596</v>
      </c>
      <c r="C28" s="45" t="str">
        <f>IFERROR(IF('PROGRAM-DERS'!C30="","",VLOOKUP('PROGRAM-DERS'!C30,Dersler!$C:$D,2,0)),"")</f>
        <v/>
      </c>
      <c r="D28" s="53" t="str">
        <f>IFERROR(IF('PROGRAM-DERS'!D30="","",VLOOKUP('PROGRAM-DERS'!D30,Dersler!$C:$D,2,0)),"")</f>
        <v/>
      </c>
      <c r="E28" s="53" t="str">
        <f>IFERROR(IF('PROGRAM-DERS'!E30="","",VLOOKUP('PROGRAM-DERS'!E30,Dersler!$C:$D,2,0)),"")</f>
        <v/>
      </c>
      <c r="F28" s="50" t="str">
        <f>IFERROR(IF('PROGRAM-DERS'!F30="","",VLOOKUP('PROGRAM-DERS'!F30,Dersler!$C:$D,2,0)),"")</f>
        <v/>
      </c>
      <c r="G28" s="243" t="str">
        <f>IFERROR(IF('PROGRAM-DERS'!#REF!="","",VLOOKUP('PROGRAM-DERS'!#REF!,Dersler!$A:$B,2,0)),"")</f>
        <v/>
      </c>
      <c r="H28" s="45" t="str">
        <f>IFERROR(IF('PROGRAM-DERS'!G30="","",VLOOKUP('PROGRAM-DERS'!G30,Dersler!$C:$D,2,0)),"")</f>
        <v/>
      </c>
      <c r="I28" s="46" t="str">
        <f>IFERROR(IF('PROGRAM-DERS'!H30="","",VLOOKUP('PROGRAM-DERS'!H30,Dersler!$C:$D,2,0)),"")</f>
        <v/>
      </c>
      <c r="J28" s="46" t="str">
        <f>IFERROR(IF('PROGRAM-DERS'!I30="","",VLOOKUP('PROGRAM-DERS'!I30,Dersler!$C:$D,2,0)),"")</f>
        <v/>
      </c>
      <c r="K28" s="46" t="str">
        <f>IFERROR(IF('PROGRAM-DERS'!J30="","",VLOOKUP('PROGRAM-DERS'!J30,Dersler!$C:$D,2,0)),"")</f>
        <v/>
      </c>
      <c r="L28" s="47" t="str">
        <f>IFERROR(IF('PROGRAM-DERS'!K30="","",VLOOKUP('PROGRAM-DERS'!K30,Dersler!$C:$D,2,0)),"")</f>
        <v/>
      </c>
      <c r="M28" s="48" t="str">
        <f>IFERROR(IF('PROGRAM-DERS'!L30="","",VLOOKUP('PROGRAM-DERS'!L30,Dersler!$C:$D,2,0)),"")</f>
        <v/>
      </c>
      <c r="N28" s="48" t="str">
        <f>IFERROR(IF('PROGRAM-DERS'!M30="","",VLOOKUP('PROGRAM-DERS'!M30,Dersler!$C:$D,2,0)),"")</f>
        <v/>
      </c>
      <c r="O28" s="48" t="str">
        <f>IFERROR(IF('PROGRAM-DERS'!N30="","",VLOOKUP('PROGRAM-DERS'!N30,Dersler!$C:$D,2,0)),"")</f>
        <v/>
      </c>
      <c r="P28" s="45" t="str">
        <f>IFERROR(IF('PROGRAM-DERS'!O30="","",VLOOKUP('PROGRAM-DERS'!O30,Dersler!$C:$D,2,0)),"")</f>
        <v/>
      </c>
      <c r="Q28" s="51" t="str">
        <f>IFERROR(IF('PROGRAM-DERS'!P30="","",VLOOKUP('PROGRAM-DERS'!P30,Dersler!$C:$D,2,0)),"")</f>
        <v/>
      </c>
      <c r="R28" s="46" t="str">
        <f>IFERROR(IF('PROGRAM-DERS'!#REF!="","",VLOOKUP('PROGRAM-DERS'!#REF!,Dersler!$A:$B,2,0)),"")</f>
        <v/>
      </c>
      <c r="S28" s="51"/>
      <c r="T28" s="119" t="str">
        <f>IFERROR(IF('PROGRAM-DERS'!S30="","",VLOOKUP('PROGRAM-DERS'!S30,Dersler!$A:$B,2,0)),"")</f>
        <v/>
      </c>
      <c r="U28" s="118" t="str">
        <f>IFERROR(IF('PROGRAM-DERS'!T30="","",VLOOKUP('PROGRAM-DERS'!T30,Dersler!$A:$B,2,0)),"")</f>
        <v/>
      </c>
      <c r="V28" s="119" t="str">
        <f>IFERROR(IF('PROGRAM-DERS'!U30="","",VLOOKUP('PROGRAM-DERS'!U30,Dersler!$A:$B,2,0)),"")</f>
        <v/>
      </c>
      <c r="W28" s="134" t="str">
        <f>IFERROR(IF('PROGRAM-DERS'!V30="","",VLOOKUP('PROGRAM-DERS'!V30,Dersler!$A:$B,2,0)),"")</f>
        <v/>
      </c>
      <c r="X28" s="3" t="str">
        <f t="shared" si="4"/>
        <v/>
      </c>
      <c r="Y28" s="3" t="str">
        <f t="shared" si="4"/>
        <v/>
      </c>
      <c r="Z28" s="3" t="str">
        <f t="shared" si="4"/>
        <v/>
      </c>
      <c r="AA28" s="3" t="str">
        <f t="shared" si="4"/>
        <v/>
      </c>
      <c r="AB28" s="3" t="str">
        <f t="shared" si="4"/>
        <v/>
      </c>
      <c r="AC28" s="3" t="str">
        <f t="shared" si="4"/>
        <v/>
      </c>
      <c r="AD28" s="3" t="str">
        <f t="shared" si="4"/>
        <v/>
      </c>
      <c r="AE28" s="3" t="str">
        <f t="shared" si="4"/>
        <v/>
      </c>
      <c r="AF28" s="3" t="str">
        <f t="shared" si="4"/>
        <v/>
      </c>
      <c r="AG28" s="3" t="str">
        <f t="shared" si="4"/>
        <v/>
      </c>
      <c r="AH28" s="3" t="str">
        <f t="shared" si="5"/>
        <v/>
      </c>
      <c r="AI28" s="3" t="str">
        <f t="shared" si="5"/>
        <v/>
      </c>
      <c r="AJ28" s="3" t="str">
        <f t="shared" si="5"/>
        <v/>
      </c>
      <c r="AK28" s="3" t="str">
        <f t="shared" si="5"/>
        <v/>
      </c>
      <c r="AL28" s="3" t="str">
        <f t="shared" si="5"/>
        <v/>
      </c>
      <c r="AM28" s="3" t="str">
        <f t="shared" si="5"/>
        <v/>
      </c>
      <c r="AN28" s="3" t="str">
        <f t="shared" si="5"/>
        <v/>
      </c>
      <c r="AO28" s="3" t="str">
        <f t="shared" si="5"/>
        <v/>
      </c>
      <c r="AP28" s="3" t="str">
        <f t="shared" si="5"/>
        <v/>
      </c>
      <c r="AQ28" s="3" t="str">
        <f t="shared" si="5"/>
        <v/>
      </c>
      <c r="AR28" s="3" t="str">
        <f t="shared" si="5"/>
        <v/>
      </c>
      <c r="AS28" s="3" t="str">
        <f t="shared" si="5"/>
        <v/>
      </c>
      <c r="AT28" s="3" t="str">
        <f t="shared" si="5"/>
        <v/>
      </c>
    </row>
    <row r="29" spans="1:46" ht="15.75" customHeight="1" x14ac:dyDescent="0.25">
      <c r="A29" s="807"/>
      <c r="B29" s="164">
        <v>0.70833333333333304</v>
      </c>
      <c r="C29" s="55" t="str">
        <f>IFERROR(IF('PROGRAM-DERS'!C31="","",VLOOKUP('PROGRAM-DERS'!C31,Dersler!$C:$D,2,0)),"")</f>
        <v/>
      </c>
      <c r="D29" s="56" t="str">
        <f>IFERROR(IF('PROGRAM-DERS'!D31="","",VLOOKUP('PROGRAM-DERS'!D31,Dersler!$C:$D,2,0)),"")</f>
        <v/>
      </c>
      <c r="E29" s="14" t="str">
        <f>IFERROR(IF('PROGRAM-DERS'!E31="","",VLOOKUP('PROGRAM-DERS'!E31,Dersler!$C:$D,2,0)),"")</f>
        <v xml:space="preserve"> </v>
      </c>
      <c r="F29" s="58" t="str">
        <f>IFERROR(IF('PROGRAM-DERS'!F31="","",VLOOKUP('PROGRAM-DERS'!F31,Dersler!$C:$D,2,0)),"")</f>
        <v/>
      </c>
      <c r="G29" s="227" t="str">
        <f>IFERROR(IF('PROGRAM-DERS'!#REF!="","",VLOOKUP('PROGRAM-DERS'!#REF!,Dersler!$A:$B,2,0)),"")</f>
        <v/>
      </c>
      <c r="H29" s="55" t="str">
        <f>IFERROR(IF('PROGRAM-DERS'!G31="","",VLOOKUP('PROGRAM-DERS'!G31,Dersler!$C:$D,2,0)),"")</f>
        <v/>
      </c>
      <c r="I29" s="56" t="str">
        <f>IFERROR(IF('PROGRAM-DERS'!H31="","",VLOOKUP('PROGRAM-DERS'!H31,Dersler!$C:$D,2,0)),"")</f>
        <v/>
      </c>
      <c r="J29" s="56" t="str">
        <f>IFERROR(IF('PROGRAM-DERS'!I31="","",VLOOKUP('PROGRAM-DERS'!I31,Dersler!$C:$D,2,0)),"")</f>
        <v/>
      </c>
      <c r="K29" s="56" t="str">
        <f>IFERROR(IF('PROGRAM-DERS'!J31="","",VLOOKUP('PROGRAM-DERS'!J31,Dersler!$C:$D,2,0)),"")</f>
        <v xml:space="preserve"> </v>
      </c>
      <c r="L29" s="57" t="str">
        <f>IFERROR(IF('PROGRAM-DERS'!K31="","",VLOOKUP('PROGRAM-DERS'!K31,Dersler!$C:$D,2,0)),"")</f>
        <v/>
      </c>
      <c r="M29" s="56" t="str">
        <f>IFERROR(IF('PROGRAM-DERS'!L31="","",VLOOKUP('PROGRAM-DERS'!L31,Dersler!$C:$D,2,0)),"")</f>
        <v xml:space="preserve"> </v>
      </c>
      <c r="N29" s="56" t="str">
        <f>IFERROR(IF('PROGRAM-DERS'!M31="","",VLOOKUP('PROGRAM-DERS'!M31,Dersler!$C:$D,2,0)),"")</f>
        <v/>
      </c>
      <c r="O29" s="56" t="str">
        <f>IFERROR(IF('PROGRAM-DERS'!N31="","",VLOOKUP('PROGRAM-DERS'!N31,Dersler!$C:$D,2,0)),"")</f>
        <v/>
      </c>
      <c r="P29" s="55" t="str">
        <f>IFERROR(IF('PROGRAM-DERS'!O31="","",VLOOKUP('PROGRAM-DERS'!O31,Dersler!$C:$D,2,0)),"")</f>
        <v/>
      </c>
      <c r="Q29" s="113" t="str">
        <f>IFERROR(IF('PROGRAM-DERS'!P31="","",VLOOKUP('PROGRAM-DERS'!P31,Dersler!$C:$D,2,0)),"")</f>
        <v/>
      </c>
      <c r="R29" s="56" t="str">
        <f>IFERROR(IF('PROGRAM-DERS'!#REF!="","",VLOOKUP('PROGRAM-DERS'!#REF!,Dersler!$A:$B,2,0)),"")</f>
        <v/>
      </c>
      <c r="S29" s="320"/>
      <c r="T29" s="119" t="str">
        <f>IFERROR(IF('PROGRAM-DERS'!S31="","",VLOOKUP('PROGRAM-DERS'!S31,Dersler!$A:$B,2,0)),"")</f>
        <v/>
      </c>
      <c r="U29" s="118" t="str">
        <f>IFERROR(IF('PROGRAM-DERS'!T31="","",VLOOKUP('PROGRAM-DERS'!T31,Dersler!$A:$B,2,0)),"")</f>
        <v/>
      </c>
      <c r="V29" s="119" t="str">
        <f>IFERROR(IF('PROGRAM-DERS'!U31="","",VLOOKUP('PROGRAM-DERS'!U31,Dersler!$A:$B,2,0)),"")</f>
        <v/>
      </c>
      <c r="W29" s="134" t="str">
        <f>IFERROR(IF('PROGRAM-DERS'!V31="","",VLOOKUP('PROGRAM-DERS'!V31,Dersler!$A:$B,2,0)),"")</f>
        <v/>
      </c>
      <c r="X29" s="3" t="str">
        <f t="shared" si="4"/>
        <v/>
      </c>
      <c r="Y29" s="3" t="str">
        <f t="shared" si="4"/>
        <v/>
      </c>
      <c r="Z29" s="3" t="str">
        <f t="shared" si="4"/>
        <v/>
      </c>
      <c r="AA29" s="3" t="str">
        <f t="shared" si="4"/>
        <v/>
      </c>
      <c r="AB29" s="3" t="str">
        <f t="shared" si="4"/>
        <v/>
      </c>
      <c r="AC29" s="3" t="str">
        <f t="shared" si="4"/>
        <v/>
      </c>
      <c r="AD29" s="3" t="str">
        <f t="shared" si="4"/>
        <v/>
      </c>
      <c r="AE29" s="3" t="str">
        <f t="shared" si="4"/>
        <v/>
      </c>
      <c r="AF29" s="3" t="str">
        <f t="shared" si="4"/>
        <v/>
      </c>
      <c r="AG29" s="3" t="str">
        <f t="shared" si="4"/>
        <v/>
      </c>
      <c r="AH29" s="3" t="str">
        <f t="shared" si="5"/>
        <v/>
      </c>
      <c r="AI29" s="3" t="str">
        <f t="shared" si="5"/>
        <v/>
      </c>
      <c r="AJ29" s="3" t="str">
        <f t="shared" si="5"/>
        <v/>
      </c>
      <c r="AK29" s="3" t="str">
        <f t="shared" si="5"/>
        <v/>
      </c>
      <c r="AL29" s="3" t="str">
        <f t="shared" si="5"/>
        <v/>
      </c>
      <c r="AM29" s="3" t="str">
        <f t="shared" si="5"/>
        <v/>
      </c>
      <c r="AN29" s="3" t="str">
        <f t="shared" si="5"/>
        <v/>
      </c>
      <c r="AO29" s="3" t="str">
        <f t="shared" si="5"/>
        <v/>
      </c>
      <c r="AP29" s="3" t="str">
        <f t="shared" si="5"/>
        <v/>
      </c>
      <c r="AQ29" s="3" t="str">
        <f t="shared" si="5"/>
        <v/>
      </c>
      <c r="AR29" s="3" t="str">
        <f t="shared" si="5"/>
        <v/>
      </c>
      <c r="AS29" s="3" t="str">
        <f t="shared" si="5"/>
        <v/>
      </c>
      <c r="AT29" s="3" t="str">
        <f t="shared" si="5"/>
        <v/>
      </c>
    </row>
    <row r="30" spans="1:46" ht="15.75" customHeight="1" x14ac:dyDescent="0.25">
      <c r="A30" s="807"/>
      <c r="B30" s="164">
        <v>0.75</v>
      </c>
      <c r="C30" s="55" t="str">
        <f>IFERROR(IF('PROGRAM-DERS'!C32="","",VLOOKUP('PROGRAM-DERS'!C32,Dersler!$C:$D,2,0)),"")</f>
        <v/>
      </c>
      <c r="D30" s="56" t="str">
        <f>IFERROR(IF('PROGRAM-DERS'!D32="","",VLOOKUP('PROGRAM-DERS'!D32,Dersler!$C:$D,2,0)),"")</f>
        <v/>
      </c>
      <c r="E30" s="14" t="str">
        <f>IFERROR(IF('PROGRAM-DERS'!E32="","",VLOOKUP('PROGRAM-DERS'!E32,Dersler!$C:$D,2,0)),"")</f>
        <v xml:space="preserve"> </v>
      </c>
      <c r="F30" s="58" t="str">
        <f>IFERROR(IF('PROGRAM-DERS'!F32="","",VLOOKUP('PROGRAM-DERS'!F32,Dersler!$C:$D,2,0)),"")</f>
        <v/>
      </c>
      <c r="G30" s="227" t="str">
        <f>IFERROR(IF('PROGRAM-DERS'!#REF!="","",VLOOKUP('PROGRAM-DERS'!#REF!,Dersler!$A:$B,2,0)),"")</f>
        <v/>
      </c>
      <c r="H30" s="55" t="str">
        <f>IFERROR(IF('PROGRAM-DERS'!G32="","",VLOOKUP('PROGRAM-DERS'!G32,Dersler!$C:$D,2,0)),"")</f>
        <v/>
      </c>
      <c r="I30" s="56" t="str">
        <f>IFERROR(IF('PROGRAM-DERS'!H32="","",VLOOKUP('PROGRAM-DERS'!H32,Dersler!$C:$D,2,0)),"")</f>
        <v/>
      </c>
      <c r="J30" s="56" t="str">
        <f>IFERROR(IF('PROGRAM-DERS'!I32="","",VLOOKUP('PROGRAM-DERS'!I32,Dersler!$C:$D,2,0)),"")</f>
        <v/>
      </c>
      <c r="K30" s="56" t="str">
        <f>IFERROR(IF('PROGRAM-DERS'!J32="","",VLOOKUP('PROGRAM-DERS'!J32,Dersler!$C:$D,2,0)),"")</f>
        <v xml:space="preserve"> </v>
      </c>
      <c r="L30" s="55" t="str">
        <f>IFERROR(IF('PROGRAM-DERS'!K32="","",VLOOKUP('PROGRAM-DERS'!K32,Dersler!$C:$D,2,0)),"")</f>
        <v/>
      </c>
      <c r="M30" s="56" t="str">
        <f>IFERROR(IF('PROGRAM-DERS'!L32="","",VLOOKUP('PROGRAM-DERS'!L32,Dersler!$C:$D,2,0)),"")</f>
        <v/>
      </c>
      <c r="N30" s="113" t="str">
        <f>IFERROR(IF('PROGRAM-DERS'!M32="","",VLOOKUP('PROGRAM-DERS'!M32,Dersler!$C:$D,2,0)),"")</f>
        <v xml:space="preserve"> </v>
      </c>
      <c r="O30" s="56" t="str">
        <f>IFERROR(IF('PROGRAM-DERS'!N32="","",VLOOKUP('PROGRAM-DERS'!N32,Dersler!$C:$D,2,0)),"")</f>
        <v/>
      </c>
      <c r="P30" s="267" t="str">
        <f>IFERROR(IF('PROGRAM-DERS'!O32="","",VLOOKUP('PROGRAM-DERS'!O32,Dersler!$C:$D,2,0)),"")</f>
        <v/>
      </c>
      <c r="Q30" s="196"/>
      <c r="R30" s="61" t="str">
        <f>IFERROR(IF('PROGRAM-DERS'!#REF!="","",VLOOKUP('PROGRAM-DERS'!#REF!,Dersler!$A:$B,2,0)),"")</f>
        <v/>
      </c>
      <c r="S30" s="61"/>
      <c r="T30" s="122" t="str">
        <f>IFERROR(IF('PROGRAM-DERS'!S32="","",VLOOKUP('PROGRAM-DERS'!S32,Dersler!$A:$B,2,0)),"")</f>
        <v/>
      </c>
      <c r="U30" s="118" t="str">
        <f>IFERROR(IF('PROGRAM-DERS'!T32="","",VLOOKUP('PROGRAM-DERS'!T32,Dersler!$A:$B,2,0)),"")</f>
        <v/>
      </c>
      <c r="V30" s="119" t="str">
        <f>IFERROR(IF('PROGRAM-DERS'!U32="","",VLOOKUP('PROGRAM-DERS'!U32,Dersler!$A:$B,2,0)),"")</f>
        <v/>
      </c>
      <c r="W30" s="133" t="str">
        <f>IFERROR(IF('PROGRAM-DERS'!V32="","",VLOOKUP('PROGRAM-DERS'!V32,Dersler!$A:$B,2,0)),"")</f>
        <v/>
      </c>
      <c r="X30" s="3" t="str">
        <f t="shared" si="4"/>
        <v/>
      </c>
      <c r="Y30" s="3" t="str">
        <f t="shared" si="4"/>
        <v/>
      </c>
      <c r="Z30" s="3" t="str">
        <f t="shared" si="4"/>
        <v/>
      </c>
      <c r="AA30" s="3" t="str">
        <f t="shared" si="4"/>
        <v/>
      </c>
      <c r="AB30" s="3" t="str">
        <f t="shared" si="4"/>
        <v/>
      </c>
      <c r="AC30" s="3" t="str">
        <f t="shared" si="4"/>
        <v/>
      </c>
      <c r="AD30" s="3" t="str">
        <f t="shared" si="4"/>
        <v/>
      </c>
      <c r="AE30" s="3" t="str">
        <f t="shared" si="4"/>
        <v/>
      </c>
      <c r="AF30" s="3" t="str">
        <f t="shared" si="4"/>
        <v/>
      </c>
      <c r="AG30" s="3" t="str">
        <f t="shared" si="4"/>
        <v/>
      </c>
      <c r="AH30" s="3" t="str">
        <f t="shared" si="5"/>
        <v/>
      </c>
      <c r="AI30" s="3" t="str">
        <f t="shared" si="5"/>
        <v/>
      </c>
      <c r="AJ30" s="3" t="str">
        <f t="shared" si="5"/>
        <v/>
      </c>
      <c r="AK30" s="3" t="str">
        <f t="shared" si="5"/>
        <v/>
      </c>
      <c r="AL30" s="3" t="str">
        <f t="shared" si="5"/>
        <v/>
      </c>
      <c r="AM30" s="3" t="str">
        <f t="shared" si="5"/>
        <v/>
      </c>
      <c r="AN30" s="3" t="str">
        <f t="shared" si="5"/>
        <v/>
      </c>
      <c r="AO30" s="3" t="str">
        <f t="shared" si="5"/>
        <v/>
      </c>
      <c r="AP30" s="3" t="str">
        <f t="shared" si="5"/>
        <v/>
      </c>
      <c r="AQ30" s="3" t="str">
        <f t="shared" si="5"/>
        <v/>
      </c>
      <c r="AR30" s="3" t="str">
        <f t="shared" si="5"/>
        <v/>
      </c>
      <c r="AS30" s="3" t="str">
        <f t="shared" si="5"/>
        <v/>
      </c>
      <c r="AT30" s="3" t="str">
        <f t="shared" si="5"/>
        <v/>
      </c>
    </row>
    <row r="31" spans="1:46" ht="15.75" customHeight="1" x14ac:dyDescent="0.25">
      <c r="A31" s="807"/>
      <c r="B31" s="164">
        <v>0.79166666666666696</v>
      </c>
      <c r="C31" s="55" t="str">
        <f>IFERROR(IF('PROGRAM-DERS'!C33="","",VLOOKUP('PROGRAM-DERS'!C33,Dersler!$C:$D,2,0)),"")</f>
        <v/>
      </c>
      <c r="D31" s="56" t="str">
        <f>IFERROR(IF('PROGRAM-DERS'!D33="","",VLOOKUP('PROGRAM-DERS'!D33,Dersler!$C:$D,2,0)),"")</f>
        <v/>
      </c>
      <c r="E31" s="14" t="str">
        <f>IFERROR(IF('PROGRAM-DERS'!E33="","",VLOOKUP('PROGRAM-DERS'!E33,Dersler!$C:$D,2,0)),"")</f>
        <v/>
      </c>
      <c r="F31" s="58" t="str">
        <f>IFERROR(IF('PROGRAM-DERS'!F33="","",VLOOKUP('PROGRAM-DERS'!F33,Dersler!$C:$D,2,0)),"")</f>
        <v/>
      </c>
      <c r="G31" s="227" t="str">
        <f>IFERROR(IF('PROGRAM-DERS'!#REF!="","",VLOOKUP('PROGRAM-DERS'!#REF!,Dersler!$A:$B,2,0)),"")</f>
        <v/>
      </c>
      <c r="H31" s="55" t="str">
        <f>IFERROR(IF('PROGRAM-DERS'!G33="","",VLOOKUP('PROGRAM-DERS'!G33,Dersler!$C:$D,2,0)),"")</f>
        <v/>
      </c>
      <c r="I31" s="56" t="str">
        <f>IFERROR(IF('PROGRAM-DERS'!H33="","",VLOOKUP('PROGRAM-DERS'!H33,Dersler!$C:$D,2,0)),"")</f>
        <v/>
      </c>
      <c r="J31" s="56" t="str">
        <f>IFERROR(IF('PROGRAM-DERS'!I33="","",VLOOKUP('PROGRAM-DERS'!I33,Dersler!$C:$D,2,0)),"")</f>
        <v/>
      </c>
      <c r="K31" s="56" t="str">
        <f>IFERROR(IF('PROGRAM-DERS'!J33="","",VLOOKUP('PROGRAM-DERS'!J33,Dersler!$C:$D,2,0)),"")</f>
        <v xml:space="preserve"> </v>
      </c>
      <c r="L31" s="55" t="str">
        <f>IFERROR(IF('PROGRAM-DERS'!K33="","",VLOOKUP('PROGRAM-DERS'!K33,Dersler!$C:$D,2,0)),"")</f>
        <v/>
      </c>
      <c r="M31" s="56" t="str">
        <f>IFERROR(IF('PROGRAM-DERS'!L33="","",VLOOKUP('PROGRAM-DERS'!L33,Dersler!$C:$D,2,0)),"")</f>
        <v/>
      </c>
      <c r="N31" s="113" t="str">
        <f>IFERROR(IF('PROGRAM-DERS'!M33="","",VLOOKUP('PROGRAM-DERS'!M33,Dersler!$C:$D,2,0)),"")</f>
        <v xml:space="preserve"> </v>
      </c>
      <c r="O31" s="56" t="str">
        <f>IFERROR(IF('PROGRAM-DERS'!N33="","",VLOOKUP('PROGRAM-DERS'!N33,Dersler!$C:$D,2,0)),"")</f>
        <v/>
      </c>
      <c r="P31" s="267" t="str">
        <f>IFERROR(IF('PROGRAM-DERS'!O33="","",VLOOKUP('PROGRAM-DERS'!O33,Dersler!$C:$D,2,0)),"")</f>
        <v/>
      </c>
      <c r="Q31" s="373"/>
      <c r="R31" s="59" t="str">
        <f>IFERROR(IF('PROGRAM-DERS'!#REF!="","",VLOOKUP('PROGRAM-DERS'!#REF!,Dersler!$A:$B,2,0)),"")</f>
        <v/>
      </c>
      <c r="S31" s="319"/>
      <c r="T31" s="122" t="str">
        <f>IFERROR(IF('PROGRAM-DERS'!S33="","",VLOOKUP('PROGRAM-DERS'!S33,Dersler!$A:$B,2,0)),"")</f>
        <v/>
      </c>
      <c r="U31" s="118" t="str">
        <f>IFERROR(IF('PROGRAM-DERS'!T33="","",VLOOKUP('PROGRAM-DERS'!T33,Dersler!$A:$B,2,0)),"")</f>
        <v/>
      </c>
      <c r="V31" s="119" t="str">
        <f>IFERROR(IF('PROGRAM-DERS'!U33="","",VLOOKUP('PROGRAM-DERS'!U33,Dersler!$A:$B,2,0)),"")</f>
        <v/>
      </c>
      <c r="W31" s="133" t="str">
        <f>IFERROR(IF('PROGRAM-DERS'!V33="","",VLOOKUP('PROGRAM-DERS'!V33,Dersler!$A:$B,2,0)),"")</f>
        <v/>
      </c>
      <c r="X31" s="3" t="str">
        <f t="shared" si="4"/>
        <v/>
      </c>
      <c r="Y31" s="3" t="str">
        <f t="shared" si="4"/>
        <v/>
      </c>
      <c r="Z31" s="3" t="str">
        <f t="shared" si="4"/>
        <v/>
      </c>
      <c r="AA31" s="3" t="str">
        <f t="shared" si="4"/>
        <v/>
      </c>
      <c r="AB31" s="3" t="str">
        <f t="shared" si="4"/>
        <v/>
      </c>
      <c r="AC31" s="3" t="str">
        <f t="shared" si="4"/>
        <v/>
      </c>
      <c r="AD31" s="3" t="str">
        <f t="shared" si="4"/>
        <v/>
      </c>
      <c r="AE31" s="3" t="str">
        <f t="shared" si="4"/>
        <v/>
      </c>
      <c r="AF31" s="3" t="str">
        <f t="shared" si="4"/>
        <v/>
      </c>
      <c r="AG31" s="3" t="str">
        <f t="shared" si="4"/>
        <v/>
      </c>
      <c r="AH31" s="3" t="str">
        <f t="shared" si="5"/>
        <v/>
      </c>
      <c r="AI31" s="3" t="str">
        <f t="shared" si="5"/>
        <v/>
      </c>
      <c r="AJ31" s="3" t="str">
        <f t="shared" si="5"/>
        <v/>
      </c>
      <c r="AK31" s="3" t="str">
        <f t="shared" si="5"/>
        <v/>
      </c>
      <c r="AL31" s="3" t="str">
        <f t="shared" si="5"/>
        <v/>
      </c>
      <c r="AM31" s="3" t="str">
        <f t="shared" si="5"/>
        <v/>
      </c>
      <c r="AN31" s="3" t="str">
        <f t="shared" si="5"/>
        <v/>
      </c>
      <c r="AO31" s="3" t="str">
        <f t="shared" si="5"/>
        <v/>
      </c>
      <c r="AP31" s="3" t="str">
        <f t="shared" si="5"/>
        <v/>
      </c>
      <c r="AQ31" s="3" t="str">
        <f t="shared" si="5"/>
        <v/>
      </c>
      <c r="AR31" s="3" t="str">
        <f t="shared" si="5"/>
        <v/>
      </c>
      <c r="AS31" s="3" t="str">
        <f t="shared" si="5"/>
        <v/>
      </c>
      <c r="AT31" s="3" t="str">
        <f t="shared" si="5"/>
        <v/>
      </c>
    </row>
    <row r="32" spans="1:46" ht="15.75" customHeight="1" x14ac:dyDescent="0.25">
      <c r="A32" s="807"/>
      <c r="B32" s="164">
        <v>0.83333333333333304</v>
      </c>
      <c r="C32" s="55" t="str">
        <f>IFERROR(IF('PROGRAM-DERS'!C34="","",VLOOKUP('PROGRAM-DERS'!C34,Dersler!$C:$D,2,0)),"")</f>
        <v/>
      </c>
      <c r="D32" s="56" t="str">
        <f>IFERROR(IF('PROGRAM-DERS'!D34="","",VLOOKUP('PROGRAM-DERS'!D34,Dersler!$C:$D,2,0)),"")</f>
        <v/>
      </c>
      <c r="E32" s="14" t="str">
        <f>IFERROR(IF('PROGRAM-DERS'!E34="","",VLOOKUP('PROGRAM-DERS'!E34,Dersler!$C:$D,2,0)),"")</f>
        <v/>
      </c>
      <c r="F32" s="58" t="str">
        <f>IFERROR(IF('PROGRAM-DERS'!F34="","",VLOOKUP('PROGRAM-DERS'!F34,Dersler!$C:$D,2,0)),"")</f>
        <v/>
      </c>
      <c r="G32" s="227" t="str">
        <f>IFERROR(IF('PROGRAM-DERS'!#REF!="","",VLOOKUP('PROGRAM-DERS'!#REF!,Dersler!$A:$B,2,0)),"")</f>
        <v/>
      </c>
      <c r="H32" s="55" t="str">
        <f>IFERROR(IF('PROGRAM-DERS'!G34="","",VLOOKUP('PROGRAM-DERS'!G34,Dersler!$C:$D,2,0)),"")</f>
        <v xml:space="preserve"> </v>
      </c>
      <c r="I32" s="56" t="str">
        <f>IFERROR(IF('PROGRAM-DERS'!H34="","",VLOOKUP('PROGRAM-DERS'!H34,Dersler!$C:$D,2,0)),"")</f>
        <v/>
      </c>
      <c r="J32" s="56" t="str">
        <f>IFERROR(IF('PROGRAM-DERS'!I34="","",VLOOKUP('PROGRAM-DERS'!I34,Dersler!$C:$D,2,0)),"")</f>
        <v/>
      </c>
      <c r="K32" s="56" t="str">
        <f>IFERROR(IF('PROGRAM-DERS'!J34="","",VLOOKUP('PROGRAM-DERS'!J34,Dersler!$C:$D,2,0)),"")</f>
        <v/>
      </c>
      <c r="L32" s="55" t="str">
        <f>IFERROR(IF('PROGRAM-DERS'!K34="","",VLOOKUP('PROGRAM-DERS'!K34,Dersler!$C:$D,2,0)),"")</f>
        <v/>
      </c>
      <c r="M32" s="56" t="str">
        <f>IFERROR(IF('PROGRAM-DERS'!L34="","",VLOOKUP('PROGRAM-DERS'!L34,Dersler!$C:$D,2,0)),"")</f>
        <v/>
      </c>
      <c r="N32" s="113" t="str">
        <f>IFERROR(IF('PROGRAM-DERS'!M34="","",VLOOKUP('PROGRAM-DERS'!M34,Dersler!$C:$D,2,0)),"")</f>
        <v/>
      </c>
      <c r="O32" s="56" t="str">
        <f>IFERROR(IF('PROGRAM-DERS'!N34="","",VLOOKUP('PROGRAM-DERS'!N34,Dersler!$C:$D,2,0)),"")</f>
        <v/>
      </c>
      <c r="P32" s="267" t="str">
        <f>IFERROR(IF('PROGRAM-DERS'!O34="","",VLOOKUP('PROGRAM-DERS'!O34,Dersler!$C:$D,2,0)),"")</f>
        <v/>
      </c>
      <c r="Q32" s="373"/>
      <c r="R32" s="59" t="str">
        <f>IFERROR(IF('PROGRAM-DERS'!#REF!="","",VLOOKUP('PROGRAM-DERS'!#REF!,Dersler!$A:$B,2,0)),"")</f>
        <v/>
      </c>
      <c r="S32" s="319"/>
      <c r="T32" s="122" t="str">
        <f>IFERROR(IF('PROGRAM-DERS'!S34="","",VLOOKUP('PROGRAM-DERS'!S34,Dersler!$A:$B,2,0)),"")</f>
        <v/>
      </c>
      <c r="U32" s="118" t="str">
        <f>IFERROR(IF('PROGRAM-DERS'!T34="","",VLOOKUP('PROGRAM-DERS'!T34,Dersler!$A:$B,2,0)),"")</f>
        <v/>
      </c>
      <c r="V32" s="119" t="str">
        <f>IFERROR(IF('PROGRAM-DERS'!U34="","",VLOOKUP('PROGRAM-DERS'!U34,Dersler!$A:$B,2,0)),"")</f>
        <v/>
      </c>
      <c r="W32" s="133" t="str">
        <f>IFERROR(IF('PROGRAM-DERS'!V34="","",VLOOKUP('PROGRAM-DERS'!V34,Dersler!$A:$B,2,0)),"")</f>
        <v/>
      </c>
      <c r="X32" s="3" t="str">
        <f t="shared" ref="X32:AG41" si="6">IF(COUNTIF($C32:$W32,X$1)+COUNTIF($C32:$W32,CONCATENATE(X$1," (O)"))&gt;1,"Uyarı","")</f>
        <v/>
      </c>
      <c r="Y32" s="3" t="str">
        <f t="shared" si="6"/>
        <v/>
      </c>
      <c r="Z32" s="3" t="str">
        <f t="shared" si="6"/>
        <v/>
      </c>
      <c r="AA32" s="3" t="str">
        <f t="shared" si="6"/>
        <v/>
      </c>
      <c r="AB32" s="3" t="str">
        <f t="shared" si="6"/>
        <v/>
      </c>
      <c r="AC32" s="3" t="str">
        <f t="shared" si="6"/>
        <v/>
      </c>
      <c r="AD32" s="3" t="str">
        <f t="shared" si="6"/>
        <v/>
      </c>
      <c r="AE32" s="3" t="str">
        <f t="shared" si="6"/>
        <v/>
      </c>
      <c r="AF32" s="3" t="str">
        <f t="shared" si="6"/>
        <v/>
      </c>
      <c r="AG32" s="3" t="str">
        <f t="shared" si="6"/>
        <v/>
      </c>
      <c r="AH32" s="3" t="str">
        <f t="shared" ref="AH32:AT41" si="7">IF(COUNTIF($C32:$W32,AH$1)+COUNTIF($C32:$W32,CONCATENATE(AH$1," (O)"))&gt;1,"Uyarı","")</f>
        <v/>
      </c>
      <c r="AI32" s="3" t="str">
        <f t="shared" si="7"/>
        <v/>
      </c>
      <c r="AJ32" s="3" t="str">
        <f t="shared" si="7"/>
        <v/>
      </c>
      <c r="AK32" s="3" t="str">
        <f t="shared" si="7"/>
        <v/>
      </c>
      <c r="AL32" s="3" t="str">
        <f t="shared" si="7"/>
        <v/>
      </c>
      <c r="AM32" s="3" t="str">
        <f t="shared" si="7"/>
        <v/>
      </c>
      <c r="AN32" s="3" t="str">
        <f t="shared" si="7"/>
        <v/>
      </c>
      <c r="AO32" s="3" t="str">
        <f t="shared" si="7"/>
        <v/>
      </c>
      <c r="AP32" s="3" t="str">
        <f t="shared" si="7"/>
        <v/>
      </c>
      <c r="AQ32" s="3" t="str">
        <f t="shared" si="7"/>
        <v/>
      </c>
      <c r="AR32" s="3" t="str">
        <f t="shared" si="7"/>
        <v/>
      </c>
      <c r="AS32" s="3" t="str">
        <f t="shared" si="7"/>
        <v/>
      </c>
      <c r="AT32" s="3" t="str">
        <f t="shared" si="7"/>
        <v/>
      </c>
    </row>
    <row r="33" spans="1:46" ht="15.75" customHeight="1" x14ac:dyDescent="0.25">
      <c r="A33" s="807"/>
      <c r="B33" s="164">
        <v>0.875</v>
      </c>
      <c r="C33" s="57" t="str">
        <f>IFERROR(IF('PROGRAM-DERS'!C35="","",VLOOKUP('PROGRAM-DERS'!C35,Dersler!$C:$D,2,0)),"")</f>
        <v/>
      </c>
      <c r="D33" s="56" t="str">
        <f>IFERROR(IF('PROGRAM-DERS'!D35="","",VLOOKUP('PROGRAM-DERS'!D35,Dersler!$C:$D,2,0)),"")</f>
        <v/>
      </c>
      <c r="E33" s="71" t="str">
        <f>IFERROR(IF('PROGRAM-DERS'!E35="","",VLOOKUP('PROGRAM-DERS'!E35,Dersler!$C:$D,2,0)),"")</f>
        <v/>
      </c>
      <c r="F33" s="58" t="str">
        <f>IFERROR(IF('PROGRAM-DERS'!F35="","",VLOOKUP('PROGRAM-DERS'!F35,Dersler!$C:$D,2,0)),"")</f>
        <v/>
      </c>
      <c r="G33" s="227" t="str">
        <f>IFERROR(IF('PROGRAM-DERS'!#REF!="","",VLOOKUP('PROGRAM-DERS'!#REF!,Dersler!$A:$B,2,0)),"")</f>
        <v/>
      </c>
      <c r="H33" s="57" t="str">
        <f>IFERROR(IF('PROGRAM-DERS'!G35="","",VLOOKUP('PROGRAM-DERS'!G35,Dersler!$C:$D,2,0)),"")</f>
        <v/>
      </c>
      <c r="I33" s="62" t="str">
        <f>IFERROR(IF('PROGRAM-DERS'!H35="","",VLOOKUP('PROGRAM-DERS'!H35,Dersler!$C:$D,2,0)),"")</f>
        <v/>
      </c>
      <c r="J33" s="62" t="str">
        <f>IFERROR(IF('PROGRAM-DERS'!I35="","",VLOOKUP('PROGRAM-DERS'!I35,Dersler!$C:$D,2,0)),"")</f>
        <v/>
      </c>
      <c r="K33" s="62" t="str">
        <f>IFERROR(IF('PROGRAM-DERS'!J35="","",VLOOKUP('PROGRAM-DERS'!J35,Dersler!$C:$D,2,0)),"")</f>
        <v/>
      </c>
      <c r="L33" s="55" t="str">
        <f>IFERROR(IF('PROGRAM-DERS'!K35="","",VLOOKUP('PROGRAM-DERS'!K35,Dersler!$C:$D,2,0)),"")</f>
        <v xml:space="preserve"> </v>
      </c>
      <c r="M33" s="56" t="str">
        <f>IFERROR(IF('PROGRAM-DERS'!L35="","",VLOOKUP('PROGRAM-DERS'!L35,Dersler!$C:$D,2,0)),"")</f>
        <v/>
      </c>
      <c r="N33" s="56" t="str">
        <f>IFERROR(IF('PROGRAM-DERS'!M35="","",VLOOKUP('PROGRAM-DERS'!M35,Dersler!$C:$D,2,0)),"")</f>
        <v/>
      </c>
      <c r="O33" s="56" t="str">
        <f>IFERROR(IF('PROGRAM-DERS'!N35="","",VLOOKUP('PROGRAM-DERS'!N35,Dersler!$C:$D,2,0)),"")</f>
        <v/>
      </c>
      <c r="P33" s="196" t="str">
        <f>IFERROR(IF('PROGRAM-DERS'!O37="","",VLOOKUP('PROGRAM-DERS'!O37,Dersler!$C:$D,2,0)),"")</f>
        <v/>
      </c>
      <c r="Q33" s="113" t="str">
        <f>IFERROR(IF('PROGRAM-DERS'!P37="","",VLOOKUP('PROGRAM-DERS'!P37,Dersler!$C:$D,2,0)),"")</f>
        <v/>
      </c>
      <c r="R33" s="59" t="str">
        <f>IFERROR(IF('PROGRAM-DERS'!#REF!="","",VLOOKUP('PROGRAM-DERS'!#REF!,Dersler!$A:$B,2,0)),"")</f>
        <v/>
      </c>
      <c r="S33" s="319"/>
      <c r="T33" s="122" t="str">
        <f>IFERROR(IF('PROGRAM-DERS'!S35="","",VLOOKUP('PROGRAM-DERS'!S35,Dersler!$A:$B,2,0)),"")</f>
        <v/>
      </c>
      <c r="U33" s="118" t="str">
        <f>IFERROR(IF('PROGRAM-DERS'!T35="","",VLOOKUP('PROGRAM-DERS'!T35,Dersler!$A:$B,2,0)),"")</f>
        <v/>
      </c>
      <c r="V33" s="119" t="str">
        <f>IFERROR(IF('PROGRAM-DERS'!U35="","",VLOOKUP('PROGRAM-DERS'!U35,Dersler!$A:$B,2,0)),"")</f>
        <v/>
      </c>
      <c r="W33" s="133" t="str">
        <f>IFERROR(IF('PROGRAM-DERS'!V35="","",VLOOKUP('PROGRAM-DERS'!V35,Dersler!$A:$B,2,0)),"")</f>
        <v/>
      </c>
      <c r="X33" s="3" t="str">
        <f t="shared" si="6"/>
        <v/>
      </c>
      <c r="Y33" s="3" t="str">
        <f t="shared" si="6"/>
        <v/>
      </c>
      <c r="Z33" s="3" t="str">
        <f t="shared" si="6"/>
        <v/>
      </c>
      <c r="AA33" s="3" t="str">
        <f t="shared" si="6"/>
        <v/>
      </c>
      <c r="AB33" s="3" t="str">
        <f t="shared" si="6"/>
        <v/>
      </c>
      <c r="AC33" s="3" t="str">
        <f t="shared" si="6"/>
        <v/>
      </c>
      <c r="AD33" s="3" t="str">
        <f t="shared" si="6"/>
        <v/>
      </c>
      <c r="AE33" s="3" t="str">
        <f t="shared" si="6"/>
        <v/>
      </c>
      <c r="AF33" s="3" t="str">
        <f t="shared" si="6"/>
        <v/>
      </c>
      <c r="AG33" s="3" t="str">
        <f t="shared" si="6"/>
        <v/>
      </c>
      <c r="AH33" s="3" t="str">
        <f t="shared" si="7"/>
        <v/>
      </c>
      <c r="AI33" s="3" t="str">
        <f t="shared" si="7"/>
        <v/>
      </c>
      <c r="AJ33" s="3" t="str">
        <f t="shared" si="7"/>
        <v/>
      </c>
      <c r="AK33" s="3" t="str">
        <f t="shared" si="7"/>
        <v/>
      </c>
      <c r="AL33" s="3" t="str">
        <f t="shared" si="7"/>
        <v/>
      </c>
      <c r="AM33" s="3" t="str">
        <f t="shared" si="7"/>
        <v/>
      </c>
      <c r="AN33" s="3" t="str">
        <f t="shared" si="7"/>
        <v/>
      </c>
      <c r="AO33" s="3" t="str">
        <f t="shared" si="7"/>
        <v/>
      </c>
      <c r="AP33" s="3" t="str">
        <f t="shared" si="7"/>
        <v/>
      </c>
      <c r="AQ33" s="3" t="str">
        <f t="shared" si="7"/>
        <v/>
      </c>
      <c r="AR33" s="3" t="str">
        <f t="shared" si="7"/>
        <v/>
      </c>
      <c r="AS33" s="3" t="str">
        <f t="shared" si="7"/>
        <v/>
      </c>
      <c r="AT33" s="3" t="str">
        <f t="shared" si="7"/>
        <v/>
      </c>
    </row>
    <row r="34" spans="1:46" ht="15.75" customHeight="1" x14ac:dyDescent="0.25">
      <c r="A34" s="807"/>
      <c r="B34" s="165">
        <v>0.91666666666666663</v>
      </c>
      <c r="C34" s="57" t="str">
        <f>IFERROR(IF('PROGRAM-DERS'!C36="","",VLOOKUP('PROGRAM-DERS'!C36,Dersler!$C:$D,2,0)),"")</f>
        <v/>
      </c>
      <c r="D34" s="56" t="str">
        <f>IFERROR(IF('PROGRAM-DERS'!D36="","",VLOOKUP('PROGRAM-DERS'!D36,Dersler!$C:$D,2,0)),"")</f>
        <v/>
      </c>
      <c r="E34" s="56" t="str">
        <f>IFERROR(IF('PROGRAM-DERS'!E36="","",VLOOKUP('PROGRAM-DERS'!E36,Dersler!$C:$D,2,0)),"")</f>
        <v/>
      </c>
      <c r="F34" s="88" t="str">
        <f>IFERROR(IF('PROGRAM-DERS'!F36="","",VLOOKUP('PROGRAM-DERS'!F36,Dersler!$C:$D,2,0)),"")</f>
        <v/>
      </c>
      <c r="G34" s="255" t="str">
        <f>IFERROR(IF('PROGRAM-DERS'!#REF!="","",VLOOKUP('PROGRAM-DERS'!#REF!,Dersler!$A:$B,2,0)),"")</f>
        <v/>
      </c>
      <c r="H34" s="57" t="str">
        <f>IFERROR(IF('PROGRAM-DERS'!G37="","",VLOOKUP('PROGRAM-DERS'!G37,Dersler!$C:$D,2,0)),"")</f>
        <v xml:space="preserve"> </v>
      </c>
      <c r="I34" s="62" t="str">
        <f>IFERROR(IF('PROGRAM-DERS'!H37="","",VLOOKUP('PROGRAM-DERS'!H37,Dersler!$C:$D,2,0)),"")</f>
        <v/>
      </c>
      <c r="J34" s="62" t="str">
        <f>IFERROR(IF('PROGRAM-DERS'!I37="","",VLOOKUP('PROGRAM-DERS'!I37,Dersler!$C:$D,2,0)),"")</f>
        <v/>
      </c>
      <c r="K34" s="62" t="str">
        <f>IFERROR(IF('PROGRAM-DERS'!J37="","",VLOOKUP('PROGRAM-DERS'!J37,Dersler!$C:$D,2,0)),"")</f>
        <v/>
      </c>
      <c r="L34" s="55" t="str">
        <f>IFERROR(IF('PROGRAM-DERS'!K36="","",VLOOKUP('PROGRAM-DERS'!K36,Dersler!$C:$D,2,0)),"")</f>
        <v xml:space="preserve"> </v>
      </c>
      <c r="M34" s="62" t="str">
        <f>IFERROR(IF('PROGRAM-DERS'!L36="","",VLOOKUP('PROGRAM-DERS'!L36,Dersler!$C:$D,2,0)),"")</f>
        <v/>
      </c>
      <c r="N34" s="62" t="str">
        <f>IFERROR(IF('PROGRAM-DERS'!M36="","",VLOOKUP('PROGRAM-DERS'!M36,Dersler!$C:$D,2,0)),"")</f>
        <v/>
      </c>
      <c r="O34" s="62" t="str">
        <f>IFERROR(IF('PROGRAM-DERS'!N36="","",VLOOKUP('PROGRAM-DERS'!N36,Dersler!$C:$D,2,0)),"")</f>
        <v/>
      </c>
      <c r="P34" s="196" t="str">
        <f>IFERROR(IF('PROGRAM-DERS'!O36="","",VLOOKUP('PROGRAM-DERS'!O36,Dersler!$C:$D,2,0)),"")</f>
        <v/>
      </c>
      <c r="Q34" s="60" t="str">
        <f>IFERROR(IF('PROGRAM-DERS'!P36="","",VLOOKUP('PROGRAM-DERS'!P36,Dersler!$C:$D,2,0)),"")</f>
        <v/>
      </c>
      <c r="R34" s="61" t="str">
        <f>IFERROR(IF('PROGRAM-DERS'!#REF!="","",VLOOKUP('PROGRAM-DERS'!#REF!,Dersler!$A:$B,2,0)),"")</f>
        <v/>
      </c>
      <c r="S34" s="61"/>
      <c r="T34" s="119" t="str">
        <f>IFERROR(IF('PROGRAM-DERS'!S36="","",VLOOKUP('PROGRAM-DERS'!S36,Dersler!$A:$B,2,0)),"")</f>
        <v/>
      </c>
      <c r="U34" s="118" t="str">
        <f>IFERROR(IF('PROGRAM-DERS'!T36="","",VLOOKUP('PROGRAM-DERS'!T36,Dersler!$A:$B,2,0)),"")</f>
        <v/>
      </c>
      <c r="V34" s="119" t="str">
        <f>IFERROR(IF('PROGRAM-DERS'!U36="","",VLOOKUP('PROGRAM-DERS'!U36,Dersler!$A:$B,2,0)),"")</f>
        <v/>
      </c>
      <c r="W34" s="133" t="str">
        <f>IFERROR(IF('PROGRAM-DERS'!V36="","",VLOOKUP('PROGRAM-DERS'!V36,Dersler!$A:$B,2,0)),"")</f>
        <v/>
      </c>
      <c r="X34" s="3" t="str">
        <f t="shared" si="6"/>
        <v/>
      </c>
      <c r="Y34" s="3" t="str">
        <f t="shared" si="6"/>
        <v/>
      </c>
      <c r="Z34" s="3" t="str">
        <f t="shared" si="6"/>
        <v/>
      </c>
      <c r="AA34" s="3" t="str">
        <f t="shared" si="6"/>
        <v/>
      </c>
      <c r="AB34" s="3" t="str">
        <f t="shared" si="6"/>
        <v/>
      </c>
      <c r="AC34" s="3" t="str">
        <f t="shared" si="6"/>
        <v/>
      </c>
      <c r="AD34" s="3" t="str">
        <f t="shared" si="6"/>
        <v/>
      </c>
      <c r="AE34" s="3" t="str">
        <f t="shared" si="6"/>
        <v/>
      </c>
      <c r="AF34" s="3" t="str">
        <f t="shared" si="6"/>
        <v/>
      </c>
      <c r="AG34" s="3" t="str">
        <f t="shared" si="6"/>
        <v/>
      </c>
      <c r="AH34" s="3" t="str">
        <f t="shared" si="7"/>
        <v/>
      </c>
      <c r="AI34" s="3" t="str">
        <f t="shared" si="7"/>
        <v/>
      </c>
      <c r="AJ34" s="3" t="str">
        <f t="shared" si="7"/>
        <v/>
      </c>
      <c r="AK34" s="3" t="str">
        <f t="shared" si="7"/>
        <v/>
      </c>
      <c r="AL34" s="3" t="str">
        <f t="shared" si="7"/>
        <v/>
      </c>
      <c r="AM34" s="3" t="str">
        <f t="shared" si="7"/>
        <v/>
      </c>
      <c r="AN34" s="3" t="str">
        <f t="shared" si="7"/>
        <v/>
      </c>
      <c r="AO34" s="3" t="str">
        <f t="shared" si="7"/>
        <v/>
      </c>
      <c r="AP34" s="3" t="str">
        <f t="shared" si="7"/>
        <v/>
      </c>
      <c r="AQ34" s="3" t="str">
        <f t="shared" si="7"/>
        <v/>
      </c>
      <c r="AR34" s="3" t="str">
        <f t="shared" si="7"/>
        <v/>
      </c>
      <c r="AS34" s="3" t="str">
        <f t="shared" si="7"/>
        <v/>
      </c>
      <c r="AT34" s="3" t="str">
        <f t="shared" si="7"/>
        <v/>
      </c>
    </row>
    <row r="35" spans="1:46" ht="15.75" customHeight="1" thickBot="1" x14ac:dyDescent="0.3">
      <c r="A35" s="808"/>
      <c r="B35" s="167">
        <v>0.95833333333333337</v>
      </c>
      <c r="C35" s="65" t="str">
        <f>IFERROR(IF('PROGRAM-DERS'!C37="","",VLOOKUP('PROGRAM-DERS'!C37,Dersler!$C:$D,2,0)),"")</f>
        <v/>
      </c>
      <c r="D35" s="66" t="str">
        <f>IFERROR(IF('PROGRAM-DERS'!D37="","",VLOOKUP('PROGRAM-DERS'!D37,Dersler!$C:$D,2,0)),"")</f>
        <v/>
      </c>
      <c r="E35" s="66" t="str">
        <f>IFERROR(IF('PROGRAM-DERS'!E37="","",VLOOKUP('PROGRAM-DERS'!E37,Dersler!$C:$D,2,0)),"")</f>
        <v/>
      </c>
      <c r="F35" s="170" t="str">
        <f>IFERROR(IF('PROGRAM-DERS'!F37="","",VLOOKUP('PROGRAM-DERS'!F37,Dersler!$C:$D,2,0)),"")</f>
        <v/>
      </c>
      <c r="G35" s="253" t="str">
        <f>IFERROR(IF('PROGRAM-DERS'!#REF!="","",VLOOKUP('PROGRAM-DERS'!#REF!,Dersler!$A:$B,2,0)),"")</f>
        <v/>
      </c>
      <c r="H35" s="65" t="str">
        <f>IFERROR(IF('PROGRAM-DERS'!#REF!="","",VLOOKUP('PROGRAM-DERS'!#REF!,Dersler!$C:$D,2,0)),"")</f>
        <v/>
      </c>
      <c r="I35" s="66" t="str">
        <f>IFERROR(IF('PROGRAM-DERS'!#REF!="","",VLOOKUP('PROGRAM-DERS'!#REF!,Dersler!$C:$D,2,0)),"")</f>
        <v/>
      </c>
      <c r="J35" s="66" t="str">
        <f>IFERROR(IF('PROGRAM-DERS'!#REF!="","",VLOOKUP('PROGRAM-DERS'!#REF!,Dersler!$C:$D,2,0)),"")</f>
        <v/>
      </c>
      <c r="K35" s="66" t="str">
        <f>IFERROR(IF('PROGRAM-DERS'!#REF!="","",VLOOKUP('PROGRAM-DERS'!#REF!,Dersler!$C:$D,2,0)),"")</f>
        <v/>
      </c>
      <c r="L35" s="65" t="str">
        <f>IFERROR(IF('PROGRAM-DERS'!K37="","",VLOOKUP('PROGRAM-DERS'!K37,Dersler!$C:$D,2,0)),"")</f>
        <v/>
      </c>
      <c r="M35" s="66" t="str">
        <f>IFERROR(IF('PROGRAM-DERS'!L37="","",VLOOKUP('PROGRAM-DERS'!L37,Dersler!$C:$D,2,0)),"")</f>
        <v/>
      </c>
      <c r="N35" s="66" t="str">
        <f>IFERROR(IF('PROGRAM-DERS'!M37="","",VLOOKUP('PROGRAM-DERS'!M37,Dersler!$C:$D,2,0)),"")</f>
        <v/>
      </c>
      <c r="O35" s="66" t="str">
        <f>IFERROR(IF('PROGRAM-DERS'!N37="","",VLOOKUP('PROGRAM-DERS'!N37,Dersler!$C:$D,2,0)),"")</f>
        <v/>
      </c>
      <c r="P35" s="197" t="str">
        <f>IFERROR(IF('PROGRAM-DERS'!#REF!="","",VLOOKUP('PROGRAM-DERS'!#REF!,Dersler!$C:$D,2,0)),"")</f>
        <v/>
      </c>
      <c r="Q35" s="139" t="str">
        <f>IFERROR(IF('PROGRAM-DERS'!#REF!="","",VLOOKUP('PROGRAM-DERS'!#REF!,Dersler!$C:$D,2,0)),"")</f>
        <v/>
      </c>
      <c r="R35" s="140" t="str">
        <f>IFERROR(IF('PROGRAM-DERS'!#REF!="","",VLOOKUP('PROGRAM-DERS'!#REF!,Dersler!$A:$B,2,0)),"")</f>
        <v/>
      </c>
      <c r="S35" s="140"/>
      <c r="T35" s="120" t="str">
        <f>IFERROR(IF('PROGRAM-DERS'!S37="","",VLOOKUP('PROGRAM-DERS'!S37,Dersler!$A:$B,2,0)),"")</f>
        <v/>
      </c>
      <c r="U35" s="141" t="str">
        <f>IFERROR(IF('PROGRAM-DERS'!T37="","",VLOOKUP('PROGRAM-DERS'!T37,Dersler!$A:$B,2,0)),"")</f>
        <v/>
      </c>
      <c r="V35" s="264" t="str">
        <f>IFERROR(IF('PROGRAM-DERS'!U37="","",VLOOKUP('PROGRAM-DERS'!U37,Dersler!$A:$B,2,0)),"")</f>
        <v/>
      </c>
      <c r="W35" s="142" t="str">
        <f>IFERROR(IF('PROGRAM-DERS'!V37="","",VLOOKUP('PROGRAM-DERS'!V37,Dersler!$A:$B,2,0)),"")</f>
        <v/>
      </c>
      <c r="X35" s="3" t="str">
        <f t="shared" si="6"/>
        <v/>
      </c>
      <c r="Y35" s="3" t="str">
        <f t="shared" si="6"/>
        <v/>
      </c>
      <c r="Z35" s="3" t="str">
        <f t="shared" si="6"/>
        <v/>
      </c>
      <c r="AA35" s="3" t="str">
        <f t="shared" si="6"/>
        <v/>
      </c>
      <c r="AB35" s="3" t="str">
        <f t="shared" si="6"/>
        <v/>
      </c>
      <c r="AC35" s="3" t="str">
        <f t="shared" si="6"/>
        <v/>
      </c>
      <c r="AD35" s="3" t="str">
        <f t="shared" si="6"/>
        <v/>
      </c>
      <c r="AE35" s="3" t="str">
        <f t="shared" si="6"/>
        <v/>
      </c>
      <c r="AF35" s="3" t="str">
        <f t="shared" si="6"/>
        <v/>
      </c>
      <c r="AG35" s="3" t="str">
        <f t="shared" si="6"/>
        <v/>
      </c>
      <c r="AH35" s="3" t="str">
        <f t="shared" si="7"/>
        <v/>
      </c>
      <c r="AI35" s="3" t="str">
        <f t="shared" si="7"/>
        <v/>
      </c>
      <c r="AJ35" s="3" t="str">
        <f t="shared" si="7"/>
        <v/>
      </c>
      <c r="AK35" s="3" t="str">
        <f t="shared" si="7"/>
        <v/>
      </c>
      <c r="AL35" s="3" t="str">
        <f t="shared" si="7"/>
        <v/>
      </c>
      <c r="AM35" s="3" t="str">
        <f t="shared" si="7"/>
        <v/>
      </c>
      <c r="AN35" s="3" t="str">
        <f t="shared" si="7"/>
        <v/>
      </c>
      <c r="AO35" s="3" t="str">
        <f t="shared" si="7"/>
        <v/>
      </c>
      <c r="AP35" s="3" t="str">
        <f t="shared" si="7"/>
        <v/>
      </c>
      <c r="AQ35" s="3" t="str">
        <f t="shared" si="7"/>
        <v/>
      </c>
      <c r="AR35" s="3" t="str">
        <f t="shared" si="7"/>
        <v/>
      </c>
      <c r="AS35" s="3" t="str">
        <f t="shared" si="7"/>
        <v/>
      </c>
      <c r="AT35" s="3" t="str">
        <f t="shared" si="7"/>
        <v/>
      </c>
    </row>
    <row r="36" spans="1:46" ht="15.75" customHeight="1" thickBot="1" x14ac:dyDescent="0.3">
      <c r="A36" s="806" t="s">
        <v>2</v>
      </c>
      <c r="B36" s="101">
        <v>0.29166666666666669</v>
      </c>
      <c r="C36" s="24" t="str">
        <f>IFERROR(IF('PROGRAM-DERS'!C38="","",VLOOKUP('PROGRAM-DERS'!C38,Dersler!$A:$B,2,0)),"")</f>
        <v>Türk Dili Bölümü</v>
      </c>
      <c r="D36" s="70" t="str">
        <f>IFERROR(IF('PROGRAM-DERS'!D38="","",VLOOKUP('PROGRAM-DERS'!D38,Dersler!$A:$B,2,0)),"")</f>
        <v/>
      </c>
      <c r="E36" s="69" t="str">
        <f>IFERROR(IF('PROGRAM-DERS'!E38="","",VLOOKUP('PROGRAM-DERS'!E38,Dersler!$A:$B,2,0)),"")</f>
        <v/>
      </c>
      <c r="F36" s="84" t="str">
        <f>IFERROR(IF('PROGRAM-DERS'!F38="","",VLOOKUP('PROGRAM-DERS'!F38,Dersler!$A:$B,2,0)),"")</f>
        <v/>
      </c>
      <c r="G36" s="254" t="str">
        <f>IFERROR(IF('PROGRAM-DERS'!#REF!="","",VLOOKUP('PROGRAM-DERS'!#REF!,Dersler!$A:$B,2,0)),"")</f>
        <v/>
      </c>
      <c r="H36" s="24" t="str">
        <f>IFERROR(IF('PROGRAM-DERS'!G38="","",VLOOKUP('PROGRAM-DERS'!G38,Dersler!$A:$B,2,0)),"")</f>
        <v/>
      </c>
      <c r="I36" s="70" t="str">
        <f>IFERROR(IF('PROGRAM-DERS'!H38="","",VLOOKUP('PROGRAM-DERS'!H38,Dersler!$A:$B,2,0)),"")</f>
        <v/>
      </c>
      <c r="J36" s="70" t="str">
        <f>IFERROR(IF('PROGRAM-DERS'!I38="","",VLOOKUP('PROGRAM-DERS'!I38,Dersler!$A:$B,2,0)),"")</f>
        <v/>
      </c>
      <c r="K36" s="69" t="str">
        <f>IFERROR(IF('PROGRAM-DERS'!J38="","",VLOOKUP('PROGRAM-DERS'!J38,Dersler!$A:$B,2,0)),"")</f>
        <v/>
      </c>
      <c r="L36" s="1016" t="str">
        <f>IFERROR(IF('PROGRAM-DERS'!K38="","",VLOOKUP('PROGRAM-DERS'!K38,Dersler!$A:$B,2,0)),"")</f>
        <v/>
      </c>
      <c r="M36" s="1017" t="str">
        <f>IFERROR(IF('PROGRAM-DERS'!L38="","",VLOOKUP('PROGRAM-DERS'!L38,Dersler!$A:$B,2,0)),"")</f>
        <v/>
      </c>
      <c r="N36" s="1017" t="str">
        <f>IFERROR(IF('PROGRAM-DERS'!M38="","",VLOOKUP('PROGRAM-DERS'!M38,Dersler!$A:$B,2,0)),"")</f>
        <v/>
      </c>
      <c r="O36" s="1018" t="str">
        <f>IFERROR(IF('PROGRAM-DERS'!N38="","",VLOOKUP('PROGRAM-DERS'!N38,Dersler!$A:$B,2,0)),"")</f>
        <v/>
      </c>
      <c r="P36" s="199" t="str">
        <f>IFERROR(IF('PROGRAM-DERS'!O38="","",VLOOKUP('PROGRAM-DERS'!O38,Dersler!$A:$B,2,0)),"")</f>
        <v/>
      </c>
      <c r="Q36" s="198" t="str">
        <f>IFERROR(IF('PROGRAM-DERS'!P38="","",VLOOKUP('PROGRAM-DERS'!P38,Dersler!$A:$B,2,0)),"")</f>
        <v/>
      </c>
      <c r="R36" s="148" t="str">
        <f>IFERROR(IF('PROGRAM-DERS'!#REF!="","",VLOOKUP('PROGRAM-DERS'!#REF!,Dersler!$A:$B,2,0)),"")</f>
        <v/>
      </c>
      <c r="S36" s="318"/>
      <c r="T36" s="121" t="str">
        <f>IFERROR(IF('PROGRAM-DERS'!S38="","",VLOOKUP('PROGRAM-DERS'!S38,Dersler!$A:$B,2,0)),"")</f>
        <v/>
      </c>
      <c r="U36" s="144" t="str">
        <f>IFERROR(IF('PROGRAM-DERS'!T38="","",VLOOKUP('PROGRAM-DERS'!T38,Dersler!$A:$B,2,0)),"")</f>
        <v/>
      </c>
      <c r="V36" s="265" t="str">
        <f>IFERROR(IF('PROGRAM-DERS'!U38="","",VLOOKUP('PROGRAM-DERS'!U38,Dersler!$A:$B,2,0)),"")</f>
        <v/>
      </c>
      <c r="W36" s="145" t="str">
        <f>IFERROR(IF('PROGRAM-DERS'!V38="","",VLOOKUP('PROGRAM-DERS'!V38,Dersler!$A:$B,2,0)),"")</f>
        <v/>
      </c>
      <c r="X36" s="3" t="str">
        <f t="shared" si="6"/>
        <v/>
      </c>
      <c r="Y36" s="3" t="str">
        <f t="shared" si="6"/>
        <v/>
      </c>
      <c r="Z36" s="3" t="str">
        <f t="shared" si="6"/>
        <v/>
      </c>
      <c r="AA36" s="3" t="str">
        <f t="shared" si="6"/>
        <v/>
      </c>
      <c r="AB36" s="3" t="str">
        <f t="shared" si="6"/>
        <v/>
      </c>
      <c r="AC36" s="3" t="str">
        <f t="shared" si="6"/>
        <v/>
      </c>
      <c r="AD36" s="3" t="str">
        <f t="shared" si="6"/>
        <v/>
      </c>
      <c r="AE36" s="3" t="str">
        <f t="shared" si="6"/>
        <v/>
      </c>
      <c r="AF36" s="3" t="str">
        <f t="shared" si="6"/>
        <v/>
      </c>
      <c r="AG36" s="3" t="str">
        <f t="shared" si="6"/>
        <v/>
      </c>
      <c r="AH36" s="3" t="str">
        <f t="shared" si="7"/>
        <v/>
      </c>
      <c r="AI36" s="3" t="str">
        <f t="shared" si="7"/>
        <v/>
      </c>
      <c r="AJ36" s="3" t="str">
        <f t="shared" si="7"/>
        <v/>
      </c>
      <c r="AK36" s="3" t="str">
        <f t="shared" si="7"/>
        <v/>
      </c>
      <c r="AL36" s="3" t="str">
        <f t="shared" si="7"/>
        <v/>
      </c>
      <c r="AM36" s="3" t="str">
        <f t="shared" si="7"/>
        <v/>
      </c>
      <c r="AN36" s="3" t="str">
        <f t="shared" si="7"/>
        <v/>
      </c>
      <c r="AO36" s="3" t="str">
        <f t="shared" si="7"/>
        <v/>
      </c>
      <c r="AP36" s="3" t="str">
        <f t="shared" si="7"/>
        <v/>
      </c>
      <c r="AQ36" s="3" t="str">
        <f t="shared" si="7"/>
        <v/>
      </c>
      <c r="AR36" s="3" t="str">
        <f t="shared" si="7"/>
        <v/>
      </c>
      <c r="AS36" s="3" t="str">
        <f t="shared" si="7"/>
        <v/>
      </c>
      <c r="AT36" s="3" t="str">
        <f t="shared" si="7"/>
        <v/>
      </c>
    </row>
    <row r="37" spans="1:46" ht="15.75" customHeight="1" x14ac:dyDescent="0.25">
      <c r="A37" s="807"/>
      <c r="B37" s="102">
        <v>0.33333333333333331</v>
      </c>
      <c r="C37" s="40" t="str">
        <f>IFERROR(IF('PROGRAM-DERS'!C40="","",VLOOKUP('PROGRAM-DERS'!C40,Dersler!$A:$B,2,0)),"")</f>
        <v/>
      </c>
      <c r="D37" s="72" t="str">
        <f>IFERROR(IF('PROGRAM-DERS'!D40="","",VLOOKUP('PROGRAM-DERS'!D40,Dersler!$A:$B,2,0)),"")</f>
        <v/>
      </c>
      <c r="E37" s="4" t="str">
        <f>IFERROR(IF('PROGRAM-DERS'!E40="","",VLOOKUP('PROGRAM-DERS'!E40,Dersler!$A:$B,2,0)),"")</f>
        <v/>
      </c>
      <c r="F37" s="169" t="str">
        <f>IFERROR(IF('PROGRAM-DERS'!F40="","",VLOOKUP('PROGRAM-DERS'!F40,Dersler!$A:$B,2,0)),"")</f>
        <v/>
      </c>
      <c r="G37" s="252" t="str">
        <f>IFERROR(IF('PROGRAM-DERS'!#REF!="","",VLOOKUP('PROGRAM-DERS'!#REF!,Dersler!$A:$B,2,0)),"")</f>
        <v/>
      </c>
      <c r="H37" s="31" t="str">
        <f>IFERROR(IF('PROGRAM-DERS'!G40="","",VLOOKUP('PROGRAM-DERS'!G40,Dersler!$A:$B,2,0)),"")</f>
        <v/>
      </c>
      <c r="I37" s="35" t="str">
        <f>IFERROR(IF('PROGRAM-DERS'!H40="","",VLOOKUP('PROGRAM-DERS'!H40,Dersler!$A:$B,2,0)),"")</f>
        <v/>
      </c>
      <c r="J37" s="34" t="str">
        <f>IFERROR(IF('PROGRAM-DERS'!I40="","",VLOOKUP('PROGRAM-DERS'!I40,Dersler!$A:$B,2,0)),"")</f>
        <v/>
      </c>
      <c r="K37" s="32" t="str">
        <f>IFERROR(IF('PROGRAM-DERS'!J40="","",VLOOKUP('PROGRAM-DERS'!J40,Dersler!$A:$B,2,0)),"")</f>
        <v/>
      </c>
      <c r="L37" s="186" t="str">
        <f>IFERROR(IF('PROGRAM-DERS'!K40="","",VLOOKUP('PROGRAM-DERS'!K40,Dersler!$A:$B,2,0)),"")</f>
        <v/>
      </c>
      <c r="M37" s="36" t="str">
        <f>IFERROR(IF('PROGRAM-DERS'!L40="","",VLOOKUP('PROGRAM-DERS'!L40,Dersler!$A:$B,2,0)),"")</f>
        <v/>
      </c>
      <c r="N37" s="36" t="str">
        <f>IFERROR(IF('PROGRAM-DERS'!M40="","",VLOOKUP('PROGRAM-DERS'!M40,Dersler!$A:$B,2,0)),"")</f>
        <v/>
      </c>
      <c r="O37" s="36" t="str">
        <f>IFERROR(IF('PROGRAM-DERS'!N40="","",VLOOKUP('PROGRAM-DERS'!N40,Dersler!$A:$B,2,0)),"")</f>
        <v/>
      </c>
      <c r="P37" s="1019" t="str">
        <f>IFERROR(IF('PROGRAM-DERS'!#REF!="","",VLOOKUP('PROGRAM-DERS'!#REF!,Dersler!$A:$B,2,0)),"")</f>
        <v/>
      </c>
      <c r="Q37" s="1019" t="str">
        <f>IFERROR(IF('PROGRAM-DERS'!O40="","",VLOOKUP('PROGRAM-DERS'!O40,Dersler!$A:$B,2,0)),"")</f>
        <v/>
      </c>
      <c r="R37" s="1020" t="str">
        <f>IFERROR(IF('PROGRAM-DERS'!#REF!="","",VLOOKUP('PROGRAM-DERS'!#REF!,Dersler!$A:$B,2,0)),"")</f>
        <v/>
      </c>
      <c r="S37" s="323"/>
      <c r="T37" s="116" t="str">
        <f>IFERROR(IF('PROGRAM-DERS'!S40="","",VLOOKUP('PROGRAM-DERS'!S40,Dersler!$A:$B,2,0)),"")</f>
        <v/>
      </c>
      <c r="U37" s="124" t="str">
        <f>IFERROR(IF('PROGRAM-DERS'!T40="","",VLOOKUP('PROGRAM-DERS'!T40,Dersler!$A:$B,2,0)),"")</f>
        <v/>
      </c>
      <c r="V37" s="116" t="str">
        <f>IFERROR(IF('PROGRAM-DERS'!U40="","",VLOOKUP('PROGRAM-DERS'!U40,Dersler!$A:$B,2,0)),"")</f>
        <v/>
      </c>
      <c r="W37" s="131" t="str">
        <f>IFERROR(IF('PROGRAM-DERS'!V40="","",VLOOKUP('PROGRAM-DERS'!V40,Dersler!$A:$B,2,0)),"")</f>
        <v/>
      </c>
      <c r="X37" s="3" t="str">
        <f t="shared" si="6"/>
        <v/>
      </c>
      <c r="Y37" s="3" t="str">
        <f t="shared" si="6"/>
        <v/>
      </c>
      <c r="Z37" s="3" t="str">
        <f t="shared" si="6"/>
        <v/>
      </c>
      <c r="AA37" s="3" t="str">
        <f t="shared" si="6"/>
        <v/>
      </c>
      <c r="AB37" s="3" t="str">
        <f t="shared" si="6"/>
        <v/>
      </c>
      <c r="AC37" s="3" t="str">
        <f t="shared" si="6"/>
        <v/>
      </c>
      <c r="AD37" s="3" t="str">
        <f t="shared" si="6"/>
        <v/>
      </c>
      <c r="AE37" s="3" t="str">
        <f t="shared" si="6"/>
        <v/>
      </c>
      <c r="AF37" s="3" t="str">
        <f t="shared" si="6"/>
        <v/>
      </c>
      <c r="AG37" s="3" t="str">
        <f t="shared" si="6"/>
        <v/>
      </c>
      <c r="AH37" s="3" t="str">
        <f t="shared" si="7"/>
        <v/>
      </c>
      <c r="AI37" s="3" t="str">
        <f t="shared" si="7"/>
        <v/>
      </c>
      <c r="AJ37" s="3" t="str">
        <f t="shared" si="7"/>
        <v/>
      </c>
      <c r="AK37" s="3" t="str">
        <f t="shared" si="7"/>
        <v/>
      </c>
      <c r="AL37" s="3" t="str">
        <f t="shared" si="7"/>
        <v/>
      </c>
      <c r="AM37" s="3" t="str">
        <f t="shared" si="7"/>
        <v/>
      </c>
      <c r="AN37" s="3" t="str">
        <f t="shared" si="7"/>
        <v/>
      </c>
      <c r="AO37" s="3" t="str">
        <f t="shared" si="7"/>
        <v/>
      </c>
      <c r="AP37" s="3" t="str">
        <f t="shared" si="7"/>
        <v/>
      </c>
      <c r="AQ37" s="3" t="str">
        <f t="shared" si="7"/>
        <v/>
      </c>
      <c r="AR37" s="3" t="str">
        <f t="shared" si="7"/>
        <v/>
      </c>
      <c r="AS37" s="3" t="str">
        <f t="shared" si="7"/>
        <v/>
      </c>
      <c r="AT37" s="3" t="str">
        <f t="shared" si="7"/>
        <v/>
      </c>
    </row>
    <row r="38" spans="1:46" ht="15.75" customHeight="1" x14ac:dyDescent="0.25">
      <c r="A38" s="807"/>
      <c r="B38" s="152">
        <v>0.375</v>
      </c>
      <c r="C38" s="157" t="str">
        <f>IFERROR(IF('PROGRAM-DERS'!C41="","",VLOOKUP('PROGRAM-DERS'!C41,Dersler!$A:$B,2,0)),"")</f>
        <v/>
      </c>
      <c r="D38" s="30" t="str">
        <f>IFERROR(IF('PROGRAM-DERS'!D41="","",VLOOKUP('PROGRAM-DERS'!D41,Dersler!$A:$B,2,0)),"")</f>
        <v/>
      </c>
      <c r="E38" s="156" t="str">
        <f>IFERROR(IF('PROGRAM-DERS'!E41="","",VLOOKUP('PROGRAM-DERS'!E41,Dersler!$A:$B,2,0)),"")</f>
        <v/>
      </c>
      <c r="F38" s="171" t="str">
        <f>IFERROR(IF('PROGRAM-DERS'!F41="","",VLOOKUP('PROGRAM-DERS'!F41,Dersler!$A:$B,2,0)),"")</f>
        <v/>
      </c>
      <c r="G38" s="251" t="str">
        <f>IFERROR(IF('PROGRAM-DERS'!#REF!="","",VLOOKUP('PROGRAM-DERS'!#REF!,Dersler!$A:$B,2,0)),"")</f>
        <v/>
      </c>
      <c r="H38" s="31" t="str">
        <f>IFERROR(IF('PROGRAM-DERS'!G41="","",VLOOKUP('PROGRAM-DERS'!G41,Dersler!$A:$B,2,0)),"")</f>
        <v/>
      </c>
      <c r="I38" s="35" t="str">
        <f>IFERROR(IF('PROGRAM-DERS'!H41="","",VLOOKUP('PROGRAM-DERS'!H41,Dersler!$A:$B,2,0)),"")</f>
        <v/>
      </c>
      <c r="J38" s="34" t="str">
        <f>IFERROR(IF('PROGRAM-DERS'!I41="","",VLOOKUP('PROGRAM-DERS'!I41,Dersler!$A:$B,2,0)),"")</f>
        <v/>
      </c>
      <c r="K38" s="4" t="str">
        <f>IFERROR(IF('PROGRAM-DERS'!J41="","",VLOOKUP('PROGRAM-DERS'!J41,Dersler!$A:$B,2,0)),"")</f>
        <v/>
      </c>
      <c r="L38" s="184" t="str">
        <f>IFERROR(IF('PROGRAM-DERS'!K41="","",VLOOKUP('PROGRAM-DERS'!K41,Dersler!$A:$B,2,0)),"")</f>
        <v/>
      </c>
      <c r="M38" s="44" t="str">
        <f>IFERROR(IF('PROGRAM-DERS'!L41="","",VLOOKUP('PROGRAM-DERS'!L41,Dersler!$A:$B,2,0)),"")</f>
        <v/>
      </c>
      <c r="N38" s="44" t="str">
        <f>IFERROR(IF('PROGRAM-DERS'!M41="","",VLOOKUP('PROGRAM-DERS'!M41,Dersler!$A:$B,2,0)),"")</f>
        <v/>
      </c>
      <c r="O38" s="73" t="str">
        <f>IFERROR(IF('PROGRAM-DERS'!N41="","",VLOOKUP('PROGRAM-DERS'!N41,Dersler!$A:$B,2,0)),"")</f>
        <v/>
      </c>
      <c r="P38" s="40" t="str">
        <f>IFERROR(IF('PROGRAM-DERS'!O41="","",VLOOKUP('PROGRAM-DERS'!O41,Dersler!$A:$B,2,0)),"")</f>
        <v/>
      </c>
      <c r="Q38" s="111" t="str">
        <f>IFERROR(IF('PROGRAM-DERS'!P41="","",VLOOKUP('PROGRAM-DERS'!P41,Dersler!$A:$B,2,0)),"")</f>
        <v/>
      </c>
      <c r="R38" s="44" t="str">
        <f>IFERROR(IF('PROGRAM-DERS'!#REF!="","",VLOOKUP('PROGRAM-DERS'!#REF!,Dersler!$A:$B,2,0)),"")</f>
        <v/>
      </c>
      <c r="S38" s="291"/>
      <c r="T38" s="116" t="str">
        <f>IFERROR(IF('PROGRAM-DERS'!S41="","",VLOOKUP('PROGRAM-DERS'!S41,Dersler!$A:$B,2,0)),"")</f>
        <v/>
      </c>
      <c r="U38" s="124" t="str">
        <f>IFERROR(IF('PROGRAM-DERS'!T41="","",VLOOKUP('PROGRAM-DERS'!T41,Dersler!$A:$B,2,0)),"")</f>
        <v/>
      </c>
      <c r="V38" s="116" t="str">
        <f>IFERROR(IF('PROGRAM-DERS'!U41="","",VLOOKUP('PROGRAM-DERS'!U41,Dersler!$A:$B,2,0)),"")</f>
        <v/>
      </c>
      <c r="W38" s="131" t="str">
        <f>IFERROR(IF('PROGRAM-DERS'!V41="","",VLOOKUP('PROGRAM-DERS'!V41,Dersler!$A:$B,2,0)),"")</f>
        <v/>
      </c>
      <c r="X38" s="3" t="str">
        <f t="shared" si="6"/>
        <v/>
      </c>
      <c r="Y38" s="3" t="str">
        <f t="shared" si="6"/>
        <v/>
      </c>
      <c r="Z38" s="3" t="str">
        <f t="shared" si="6"/>
        <v/>
      </c>
      <c r="AA38" s="3" t="str">
        <f t="shared" si="6"/>
        <v/>
      </c>
      <c r="AB38" s="3" t="str">
        <f t="shared" si="6"/>
        <v/>
      </c>
      <c r="AC38" s="3" t="str">
        <f t="shared" si="6"/>
        <v/>
      </c>
      <c r="AD38" s="3" t="str">
        <f t="shared" si="6"/>
        <v/>
      </c>
      <c r="AE38" s="3" t="str">
        <f t="shared" si="6"/>
        <v/>
      </c>
      <c r="AF38" s="3" t="str">
        <f t="shared" si="6"/>
        <v/>
      </c>
      <c r="AG38" s="3" t="str">
        <f t="shared" si="6"/>
        <v/>
      </c>
      <c r="AH38" s="3" t="str">
        <f t="shared" si="7"/>
        <v/>
      </c>
      <c r="AI38" s="3" t="str">
        <f t="shared" si="7"/>
        <v/>
      </c>
      <c r="AJ38" s="3" t="str">
        <f t="shared" si="7"/>
        <v/>
      </c>
      <c r="AK38" s="3" t="str">
        <f t="shared" si="7"/>
        <v/>
      </c>
      <c r="AL38" s="3" t="str">
        <f t="shared" si="7"/>
        <v/>
      </c>
      <c r="AM38" s="3" t="str">
        <f t="shared" si="7"/>
        <v/>
      </c>
      <c r="AN38" s="3" t="str">
        <f t="shared" si="7"/>
        <v/>
      </c>
      <c r="AO38" s="3" t="str">
        <f t="shared" si="7"/>
        <v/>
      </c>
      <c r="AP38" s="3" t="str">
        <f t="shared" si="7"/>
        <v/>
      </c>
      <c r="AQ38" s="3" t="str">
        <f t="shared" si="7"/>
        <v/>
      </c>
      <c r="AR38" s="3" t="str">
        <f t="shared" si="7"/>
        <v/>
      </c>
      <c r="AS38" s="3" t="str">
        <f t="shared" si="7"/>
        <v/>
      </c>
      <c r="AT38" s="3" t="str">
        <f t="shared" si="7"/>
        <v/>
      </c>
    </row>
    <row r="39" spans="1:46" ht="15.75" customHeight="1" x14ac:dyDescent="0.25">
      <c r="A39" s="807"/>
      <c r="B39" s="102">
        <v>0.41666666666666702</v>
      </c>
      <c r="C39" s="157" t="str">
        <f>IFERROR(IF('PROGRAM-DERS'!C42="","",VLOOKUP('PROGRAM-DERS'!C42,Dersler!$A:$B,2,0)),"")</f>
        <v/>
      </c>
      <c r="D39" s="30" t="str">
        <f>IFERROR(IF('PROGRAM-DERS'!D42="","",VLOOKUP('PROGRAM-DERS'!D42,Dersler!$A:$B,2,0)),"")</f>
        <v/>
      </c>
      <c r="E39" s="156" t="str">
        <f>IFERROR(IF('PROGRAM-DERS'!E42="","",VLOOKUP('PROGRAM-DERS'!E42,Dersler!$A:$B,2,0)),"")</f>
        <v/>
      </c>
      <c r="F39" s="171" t="str">
        <f>IFERROR(IF('PROGRAM-DERS'!F42="","",VLOOKUP('PROGRAM-DERS'!F42,Dersler!$A:$B,2,0)),"")</f>
        <v/>
      </c>
      <c r="G39" s="251" t="str">
        <f>IFERROR(IF('PROGRAM-DERS'!#REF!="","",VLOOKUP('PROGRAM-DERS'!#REF!,Dersler!$A:$B,2,0)),"")</f>
        <v/>
      </c>
      <c r="H39" s="31" t="str">
        <f>IFERROR(IF('PROGRAM-DERS'!G42="","",VLOOKUP('PROGRAM-DERS'!G42,Dersler!$A:$B,2,0)),"")</f>
        <v/>
      </c>
      <c r="I39" s="35" t="str">
        <f>IFERROR(IF('PROGRAM-DERS'!H42="","",VLOOKUP('PROGRAM-DERS'!H42,Dersler!$A:$B,2,0)),"")</f>
        <v/>
      </c>
      <c r="J39" s="34" t="str">
        <f>IFERROR(IF('PROGRAM-DERS'!I42="","",VLOOKUP('PROGRAM-DERS'!I42,Dersler!$A:$B,2,0)),"")</f>
        <v/>
      </c>
      <c r="K39" s="4" t="str">
        <f>IFERROR(IF('PROGRAM-DERS'!J42="","",VLOOKUP('PROGRAM-DERS'!J42,Dersler!$A:$B,2,0)),"")</f>
        <v/>
      </c>
      <c r="L39" s="184" t="str">
        <f>IFERROR(IF('PROGRAM-DERS'!K42="","",VLOOKUP('PROGRAM-DERS'!K42,Dersler!$A:$B,2,0)),"")</f>
        <v/>
      </c>
      <c r="M39" s="44" t="str">
        <f>IFERROR(IF('PROGRAM-DERS'!L42="","",VLOOKUP('PROGRAM-DERS'!L42,Dersler!$A:$B,2,0)),"")</f>
        <v/>
      </c>
      <c r="N39" s="44" t="str">
        <f>IFERROR(IF('PROGRAM-DERS'!M42="","",VLOOKUP('PROGRAM-DERS'!M42,Dersler!$A:$B,2,0)),"")</f>
        <v/>
      </c>
      <c r="O39" s="73" t="str">
        <f>IFERROR(IF('PROGRAM-DERS'!N42="","",VLOOKUP('PROGRAM-DERS'!N42,Dersler!$A:$B,2,0)),"")</f>
        <v/>
      </c>
      <c r="P39" s="40" t="str">
        <f>IFERROR(IF('PROGRAM-DERS'!O42="","",VLOOKUP('PROGRAM-DERS'!O42,Dersler!$A:$B,2,0)),"")</f>
        <v/>
      </c>
      <c r="Q39" s="111" t="str">
        <f>IFERROR(IF('PROGRAM-DERS'!P42="","",VLOOKUP('PROGRAM-DERS'!P42,Dersler!$A:$B,2,0)),"")</f>
        <v/>
      </c>
      <c r="R39" s="44" t="str">
        <f>IFERROR(IF('PROGRAM-DERS'!#REF!="","",VLOOKUP('PROGRAM-DERS'!#REF!,Dersler!$A:$B,2,0)),"")</f>
        <v/>
      </c>
      <c r="S39" s="291"/>
      <c r="T39" s="116" t="str">
        <f>IFERROR(IF('PROGRAM-DERS'!S42="","",VLOOKUP('PROGRAM-DERS'!S42,Dersler!$A:$B,2,0)),"")</f>
        <v/>
      </c>
      <c r="U39" s="124" t="str">
        <f>IFERROR(IF('PROGRAM-DERS'!T42="","",VLOOKUP('PROGRAM-DERS'!T42,Dersler!$A:$B,2,0)),"")</f>
        <v/>
      </c>
      <c r="V39" s="116" t="str">
        <f>IFERROR(IF('PROGRAM-DERS'!U42="","",VLOOKUP('PROGRAM-DERS'!U42,Dersler!$A:$B,2,0)),"")</f>
        <v/>
      </c>
      <c r="W39" s="131" t="str">
        <f>IFERROR(IF('PROGRAM-DERS'!V42="","",VLOOKUP('PROGRAM-DERS'!V42,Dersler!$A:$B,2,0)),"")</f>
        <v/>
      </c>
      <c r="X39" s="3" t="str">
        <f t="shared" si="6"/>
        <v/>
      </c>
      <c r="Y39" s="3" t="str">
        <f t="shared" si="6"/>
        <v/>
      </c>
      <c r="Z39" s="3" t="str">
        <f t="shared" si="6"/>
        <v/>
      </c>
      <c r="AA39" s="3" t="str">
        <f t="shared" si="6"/>
        <v/>
      </c>
      <c r="AB39" s="3" t="str">
        <f t="shared" si="6"/>
        <v/>
      </c>
      <c r="AC39" s="3" t="str">
        <f t="shared" si="6"/>
        <v/>
      </c>
      <c r="AD39" s="3" t="str">
        <f t="shared" si="6"/>
        <v/>
      </c>
      <c r="AE39" s="3" t="str">
        <f t="shared" si="6"/>
        <v/>
      </c>
      <c r="AF39" s="3" t="str">
        <f t="shared" si="6"/>
        <v/>
      </c>
      <c r="AG39" s="3" t="str">
        <f t="shared" si="6"/>
        <v/>
      </c>
      <c r="AH39" s="3" t="str">
        <f t="shared" si="7"/>
        <v/>
      </c>
      <c r="AI39" s="3" t="str">
        <f t="shared" si="7"/>
        <v/>
      </c>
      <c r="AJ39" s="3" t="str">
        <f t="shared" si="7"/>
        <v/>
      </c>
      <c r="AK39" s="3" t="str">
        <f t="shared" si="7"/>
        <v/>
      </c>
      <c r="AL39" s="3" t="str">
        <f t="shared" si="7"/>
        <v/>
      </c>
      <c r="AM39" s="3" t="str">
        <f t="shared" si="7"/>
        <v/>
      </c>
      <c r="AN39" s="3" t="str">
        <f t="shared" si="7"/>
        <v/>
      </c>
      <c r="AO39" s="3" t="str">
        <f t="shared" si="7"/>
        <v/>
      </c>
      <c r="AP39" s="3" t="str">
        <f t="shared" si="7"/>
        <v/>
      </c>
      <c r="AQ39" s="3" t="str">
        <f t="shared" si="7"/>
        <v/>
      </c>
      <c r="AR39" s="3" t="str">
        <f t="shared" si="7"/>
        <v/>
      </c>
      <c r="AS39" s="3" t="str">
        <f t="shared" si="7"/>
        <v/>
      </c>
      <c r="AT39" s="3" t="str">
        <f t="shared" si="7"/>
        <v/>
      </c>
    </row>
    <row r="40" spans="1:46" ht="15.75" customHeight="1" x14ac:dyDescent="0.25">
      <c r="A40" s="807"/>
      <c r="B40" s="102">
        <v>0.45833333333333298</v>
      </c>
      <c r="C40" s="157" t="str">
        <f>IFERROR(IF('PROGRAM-DERS'!C43="","",VLOOKUP('PROGRAM-DERS'!C43,Dersler!$A:$B,2,0)),"")</f>
        <v/>
      </c>
      <c r="D40" s="30" t="str">
        <f>IFERROR(IF('PROGRAM-DERS'!D43="","",VLOOKUP('PROGRAM-DERS'!D43,Dersler!$A:$B,2,0)),"")</f>
        <v/>
      </c>
      <c r="E40" s="30" t="str">
        <f>IFERROR(IF('PROGRAM-DERS'!E43="","",VLOOKUP('PROGRAM-DERS'!E43,Dersler!$A:$B,2,0)),"")</f>
        <v/>
      </c>
      <c r="F40" s="172" t="str">
        <f>IFERROR(IF('PROGRAM-DERS'!F43="","",VLOOKUP('PROGRAM-DERS'!F43,Dersler!$A:$B,2,0)),"")</f>
        <v/>
      </c>
      <c r="G40" s="225" t="str">
        <f>IFERROR(IF('PROGRAM-DERS'!#REF!="","",VLOOKUP('PROGRAM-DERS'!#REF!,Dersler!$A:$B,2,0)),"")</f>
        <v/>
      </c>
      <c r="H40" s="40" t="str">
        <f>IFERROR(IF('PROGRAM-DERS'!G43="","",VLOOKUP('PROGRAM-DERS'!G43,Dersler!$A:$B,2,0)),"")</f>
        <v/>
      </c>
      <c r="I40" s="35" t="str">
        <f>IFERROR(IF('PROGRAM-DERS'!H43="","",VLOOKUP('PROGRAM-DERS'!H43,Dersler!$A:$B,2,0)),"")</f>
        <v/>
      </c>
      <c r="J40" s="111" t="str">
        <f>IFERROR(IF('PROGRAM-DERS'!I43="","",VLOOKUP('PROGRAM-DERS'!I43,Dersler!$A:$B,2,0)),"")</f>
        <v/>
      </c>
      <c r="K40" s="4" t="str">
        <f>IFERROR(IF('PROGRAM-DERS'!J43="","",VLOOKUP('PROGRAM-DERS'!J43,Dersler!$A:$B,2,0)),"")</f>
        <v/>
      </c>
      <c r="L40" s="184" t="str">
        <f>IFERROR(IF('PROGRAM-DERS'!K43="","",VLOOKUP('PROGRAM-DERS'!K43,Dersler!$A:$B,2,0)),"")</f>
        <v/>
      </c>
      <c r="M40" s="44" t="str">
        <f>IFERROR(IF('PROGRAM-DERS'!L43="","",VLOOKUP('PROGRAM-DERS'!L43,Dersler!$A:$B,2,0)),"")</f>
        <v/>
      </c>
      <c r="N40" s="44" t="str">
        <f>IFERROR(IF('PROGRAM-DERS'!M43="","",VLOOKUP('PROGRAM-DERS'!M43,Dersler!$A:$B,2,0)),"")</f>
        <v/>
      </c>
      <c r="O40" s="73" t="str">
        <f>IFERROR(IF('PROGRAM-DERS'!N43="","",VLOOKUP('PROGRAM-DERS'!N43,Dersler!$A:$B,2,0)),"")</f>
        <v/>
      </c>
      <c r="P40" s="40" t="str">
        <f>IFERROR(IF('PROGRAM-DERS'!O43="","",VLOOKUP('PROGRAM-DERS'!O43,Dersler!$A:$B,2,0)),"")</f>
        <v/>
      </c>
      <c r="Q40" s="111" t="str">
        <f>IFERROR(IF('PROGRAM-DERS'!P43="","",VLOOKUP('PROGRAM-DERS'!P43,Dersler!$A:$B,2,0)),"")</f>
        <v/>
      </c>
      <c r="R40" s="44" t="str">
        <f>IFERROR(IF('PROGRAM-DERS'!#REF!="","",VLOOKUP('PROGRAM-DERS'!#REF!,Dersler!$A:$B,2,0)),"")</f>
        <v/>
      </c>
      <c r="S40" s="291"/>
      <c r="T40" s="116" t="str">
        <f>IFERROR(IF('PROGRAM-DERS'!S43="","",VLOOKUP('PROGRAM-DERS'!S43,Dersler!$A:$B,2,0)),"")</f>
        <v/>
      </c>
      <c r="U40" s="124" t="str">
        <f>IFERROR(IF('PROGRAM-DERS'!T43="","",VLOOKUP('PROGRAM-DERS'!T43,Dersler!$A:$B,2,0)),"")</f>
        <v/>
      </c>
      <c r="V40" s="116" t="str">
        <f>IFERROR(IF('PROGRAM-DERS'!U43="","",VLOOKUP('PROGRAM-DERS'!U43,Dersler!$A:$B,2,0)),"")</f>
        <v/>
      </c>
      <c r="W40" s="131" t="str">
        <f>IFERROR(IF('PROGRAM-DERS'!V43="","",VLOOKUP('PROGRAM-DERS'!V43,Dersler!$A:$B,2,0)),"")</f>
        <v/>
      </c>
      <c r="X40" s="3" t="str">
        <f t="shared" si="6"/>
        <v/>
      </c>
      <c r="Y40" s="3" t="str">
        <f t="shared" si="6"/>
        <v/>
      </c>
      <c r="Z40" s="3" t="str">
        <f t="shared" si="6"/>
        <v/>
      </c>
      <c r="AA40" s="3" t="str">
        <f t="shared" si="6"/>
        <v/>
      </c>
      <c r="AB40" s="3" t="str">
        <f t="shared" si="6"/>
        <v/>
      </c>
      <c r="AC40" s="3" t="str">
        <f t="shared" si="6"/>
        <v/>
      </c>
      <c r="AD40" s="3" t="str">
        <f t="shared" si="6"/>
        <v/>
      </c>
      <c r="AE40" s="3" t="str">
        <f t="shared" si="6"/>
        <v/>
      </c>
      <c r="AF40" s="3" t="str">
        <f t="shared" si="6"/>
        <v/>
      </c>
      <c r="AG40" s="3" t="str">
        <f t="shared" si="6"/>
        <v/>
      </c>
      <c r="AH40" s="3" t="str">
        <f t="shared" si="7"/>
        <v/>
      </c>
      <c r="AI40" s="3" t="str">
        <f t="shared" si="7"/>
        <v/>
      </c>
      <c r="AJ40" s="3" t="str">
        <f t="shared" si="7"/>
        <v/>
      </c>
      <c r="AK40" s="3" t="str">
        <f t="shared" si="7"/>
        <v/>
      </c>
      <c r="AL40" s="3" t="str">
        <f t="shared" si="7"/>
        <v/>
      </c>
      <c r="AM40" s="3" t="str">
        <f t="shared" si="7"/>
        <v/>
      </c>
      <c r="AN40" s="3" t="str">
        <f t="shared" si="7"/>
        <v/>
      </c>
      <c r="AO40" s="3" t="str">
        <f t="shared" si="7"/>
        <v/>
      </c>
      <c r="AP40" s="3" t="str">
        <f t="shared" si="7"/>
        <v/>
      </c>
      <c r="AQ40" s="3" t="str">
        <f t="shared" si="7"/>
        <v/>
      </c>
      <c r="AR40" s="3" t="str">
        <f t="shared" si="7"/>
        <v/>
      </c>
      <c r="AS40" s="3" t="str">
        <f t="shared" si="7"/>
        <v/>
      </c>
      <c r="AT40" s="3" t="str">
        <f t="shared" si="7"/>
        <v/>
      </c>
    </row>
    <row r="41" spans="1:46" ht="15.75" customHeight="1" x14ac:dyDescent="0.25">
      <c r="A41" s="807"/>
      <c r="B41" s="102">
        <v>0.5</v>
      </c>
      <c r="C41" s="157" t="str">
        <f>IFERROR(IF('PROGRAM-DERS'!C44="","",VLOOKUP('PROGRAM-DERS'!C44,Dersler!$A:$B,2,0)),"")</f>
        <v/>
      </c>
      <c r="D41" s="30" t="str">
        <f>IFERROR(IF('PROGRAM-DERS'!D44="","",VLOOKUP('PROGRAM-DERS'!D44,Dersler!$A:$B,2,0)),"")</f>
        <v/>
      </c>
      <c r="E41" s="30" t="str">
        <f>IFERROR(IF('PROGRAM-DERS'!E44="","",VLOOKUP('PROGRAM-DERS'!E44,Dersler!$A:$B,2,0)),"")</f>
        <v/>
      </c>
      <c r="F41" s="172" t="str">
        <f>IFERROR(IF('PROGRAM-DERS'!F44="","",VLOOKUP('PROGRAM-DERS'!F44,Dersler!$A:$B,2,0)),"")</f>
        <v/>
      </c>
      <c r="G41" s="225" t="str">
        <f>IFERROR(IF('PROGRAM-DERS'!#REF!="","",VLOOKUP('PROGRAM-DERS'!#REF!,Dersler!$A:$B,2,0)),"")</f>
        <v/>
      </c>
      <c r="H41" s="40" t="str">
        <f>IFERROR(IF('PROGRAM-DERS'!G44="","",VLOOKUP('PROGRAM-DERS'!G44,Dersler!$A:$B,2,0)),"")</f>
        <v/>
      </c>
      <c r="I41" s="35" t="str">
        <f>IFERROR(IF('PROGRAM-DERS'!H44="","",VLOOKUP('PROGRAM-DERS'!H44,Dersler!$A:$B,2,0)),"")</f>
        <v/>
      </c>
      <c r="J41" s="111" t="str">
        <f>IFERROR(IF('PROGRAM-DERS'!I44="","",VLOOKUP('PROGRAM-DERS'!I44,Dersler!$A:$B,2,0)),"")</f>
        <v/>
      </c>
      <c r="K41" s="74" t="str">
        <f>IFERROR(IF('PROGRAM-DERS'!J44="","",VLOOKUP('PROGRAM-DERS'!J44,Dersler!$A:$B,2,0)),"")</f>
        <v/>
      </c>
      <c r="L41" s="187" t="str">
        <f>IFERROR(IF('PROGRAM-DERS'!K44="","",VLOOKUP('PROGRAM-DERS'!K44,Dersler!$A:$B,2,0)),"")</f>
        <v/>
      </c>
      <c r="M41" s="35" t="str">
        <f>IFERROR(IF('PROGRAM-DERS'!L44="","",VLOOKUP('PROGRAM-DERS'!L44,Dersler!$A:$B,2,0)),"")</f>
        <v/>
      </c>
      <c r="N41" s="35" t="str">
        <f>IFERROR(IF('PROGRAM-DERS'!M44="","",VLOOKUP('PROGRAM-DERS'!M44,Dersler!$A:$B,2,0)),"")</f>
        <v/>
      </c>
      <c r="O41" s="35" t="str">
        <f>IFERROR(IF('PROGRAM-DERS'!N44="","",VLOOKUP('PROGRAM-DERS'!N44,Dersler!$A:$B,2,0)),"")</f>
        <v/>
      </c>
      <c r="P41" s="195" t="str">
        <f>IFERROR(IF('PROGRAM-DERS'!O44="","",VLOOKUP('PROGRAM-DERS'!O44,Dersler!$A:$B,2,0)),"")</f>
        <v/>
      </c>
      <c r="Q41" s="38" t="str">
        <f>IFERROR(IF('PROGRAM-DERS'!P44="","",VLOOKUP('PROGRAM-DERS'!P44,Dersler!$A:$B,2,0)),"")</f>
        <v/>
      </c>
      <c r="R41" s="44" t="str">
        <f>IFERROR(IF('PROGRAM-DERS'!#REF!="","",VLOOKUP('PROGRAM-DERS'!#REF!,Dersler!$A:$B,2,0)),"")</f>
        <v/>
      </c>
      <c r="S41" s="291"/>
      <c r="T41" s="116" t="str">
        <f>IFERROR(IF('PROGRAM-DERS'!S44="","",VLOOKUP('PROGRAM-DERS'!S44,Dersler!$A:$B,2,0)),"")</f>
        <v/>
      </c>
      <c r="U41" s="124" t="str">
        <f>IFERROR(IF('PROGRAM-DERS'!T44="","",VLOOKUP('PROGRAM-DERS'!T44,Dersler!$A:$B,2,0)),"")</f>
        <v/>
      </c>
      <c r="V41" s="116" t="str">
        <f>IFERROR(IF('PROGRAM-DERS'!U44="","",VLOOKUP('PROGRAM-DERS'!U44,Dersler!$A:$B,2,0)),"")</f>
        <v/>
      </c>
      <c r="W41" s="131" t="str">
        <f>IFERROR(IF('PROGRAM-DERS'!V44="","",VLOOKUP('PROGRAM-DERS'!V44,Dersler!$A:$B,2,0)),"")</f>
        <v/>
      </c>
      <c r="X41" s="3" t="str">
        <f t="shared" si="6"/>
        <v/>
      </c>
      <c r="Y41" s="3" t="str">
        <f t="shared" si="6"/>
        <v/>
      </c>
      <c r="Z41" s="3" t="str">
        <f t="shared" si="6"/>
        <v/>
      </c>
      <c r="AA41" s="3" t="str">
        <f t="shared" si="6"/>
        <v/>
      </c>
      <c r="AB41" s="3" t="str">
        <f t="shared" si="6"/>
        <v/>
      </c>
      <c r="AC41" s="3" t="str">
        <f t="shared" si="6"/>
        <v/>
      </c>
      <c r="AD41" s="3" t="str">
        <f t="shared" si="6"/>
        <v/>
      </c>
      <c r="AE41" s="3" t="str">
        <f t="shared" si="6"/>
        <v/>
      </c>
      <c r="AF41" s="3" t="str">
        <f t="shared" si="6"/>
        <v/>
      </c>
      <c r="AG41" s="3" t="str">
        <f t="shared" si="6"/>
        <v/>
      </c>
      <c r="AH41" s="3" t="str">
        <f t="shared" si="7"/>
        <v/>
      </c>
      <c r="AI41" s="3" t="str">
        <f t="shared" si="7"/>
        <v/>
      </c>
      <c r="AJ41" s="3" t="str">
        <f t="shared" si="7"/>
        <v/>
      </c>
      <c r="AK41" s="3" t="str">
        <f t="shared" si="7"/>
        <v/>
      </c>
      <c r="AL41" s="3" t="str">
        <f t="shared" si="7"/>
        <v/>
      </c>
      <c r="AM41" s="3" t="str">
        <f t="shared" si="7"/>
        <v/>
      </c>
      <c r="AN41" s="3" t="str">
        <f t="shared" si="7"/>
        <v/>
      </c>
      <c r="AO41" s="3" t="str">
        <f t="shared" si="7"/>
        <v/>
      </c>
      <c r="AP41" s="3" t="str">
        <f t="shared" si="7"/>
        <v/>
      </c>
      <c r="AQ41" s="3" t="str">
        <f t="shared" si="7"/>
        <v/>
      </c>
      <c r="AR41" s="3" t="str">
        <f t="shared" si="7"/>
        <v/>
      </c>
      <c r="AS41" s="3" t="str">
        <f t="shared" si="7"/>
        <v/>
      </c>
      <c r="AT41" s="3" t="str">
        <f t="shared" si="7"/>
        <v/>
      </c>
    </row>
    <row r="42" spans="1:46" ht="15.75" customHeight="1" x14ac:dyDescent="0.25">
      <c r="A42" s="807"/>
      <c r="B42" s="102">
        <v>0.54166666666666596</v>
      </c>
      <c r="C42" s="1014" t="str">
        <f>IFERROR(IF('PROGRAM-DERS'!C45="","",VLOOKUP('PROGRAM-DERS'!C45,Dersler!$A:$B,2,0)),"")</f>
        <v/>
      </c>
      <c r="D42" s="1015" t="str">
        <f>IFERROR(IF('PROGRAM-DERS'!D45="","",VLOOKUP('PROGRAM-DERS'!D45,Dersler!$A:$B,2,0)),"")</f>
        <v/>
      </c>
      <c r="E42" s="75" t="str">
        <f>IFERROR(IF('PROGRAM-DERS'!E45="","",VLOOKUP('PROGRAM-DERS'!E45,Dersler!$A:$B,2,0)),"")</f>
        <v/>
      </c>
      <c r="F42" s="173" t="str">
        <f>IFERROR(IF('PROGRAM-DERS'!F45="","",VLOOKUP('PROGRAM-DERS'!F45,Dersler!$A:$B,2,0)),"")</f>
        <v/>
      </c>
      <c r="G42" s="256" t="str">
        <f>IFERROR(IF('PROGRAM-DERS'!#REF!="","",VLOOKUP('PROGRAM-DERS'!#REF!,Dersler!$A:$B,2,0)),"")</f>
        <v/>
      </c>
      <c r="H42" s="1014" t="str">
        <f>IFERROR(IF('PROGRAM-DERS'!G45="","",VLOOKUP('PROGRAM-DERS'!G45,Dersler!$A:$B,2,0)),"")</f>
        <v/>
      </c>
      <c r="I42" s="1015" t="str">
        <f>IFERROR(IF('PROGRAM-DERS'!H45="","",VLOOKUP('PROGRAM-DERS'!H45,Dersler!$A:$B,2,0)),"")</f>
        <v/>
      </c>
      <c r="J42" s="77" t="str">
        <f>IFERROR(IF('PROGRAM-DERS'!I45="","",VLOOKUP('PROGRAM-DERS'!I45,Dersler!$A:$B,2,0)),"")</f>
        <v/>
      </c>
      <c r="K42" s="75" t="str">
        <f>IFERROR(IF('PROGRAM-DERS'!J45="","",VLOOKUP('PROGRAM-DERS'!J45,Dersler!$A:$B,2,0)),"")</f>
        <v/>
      </c>
      <c r="L42" s="188" t="str">
        <f>IFERROR(IF('PROGRAM-DERS'!K45="","",VLOOKUP('PROGRAM-DERS'!K45,Dersler!$A:$B,2,0)),"")</f>
        <v/>
      </c>
      <c r="M42" s="76" t="str">
        <f>IFERROR(IF('PROGRAM-DERS'!L45="","",VLOOKUP('PROGRAM-DERS'!L45,Dersler!$A:$B,2,0)),"")</f>
        <v/>
      </c>
      <c r="N42" s="76" t="str">
        <f>IFERROR(IF('PROGRAM-DERS'!M45="","",VLOOKUP('PROGRAM-DERS'!M45,Dersler!$A:$B,2,0)),"")</f>
        <v/>
      </c>
      <c r="O42" s="76" t="str">
        <f>IFERROR(IF('PROGRAM-DERS'!N45="","",VLOOKUP('PROGRAM-DERS'!N45,Dersler!$A:$B,2,0)),"")</f>
        <v/>
      </c>
      <c r="P42" s="80" t="str">
        <f>IFERROR(IF('PROGRAM-DERS'!O45="","",VLOOKUP('PROGRAM-DERS'!O45,Dersler!$A:$B,2,0)),"")</f>
        <v/>
      </c>
      <c r="Q42" s="76" t="str">
        <f>IFERROR(IF('PROGRAM-DERS'!P45="","",VLOOKUP('PROGRAM-DERS'!P45,Dersler!$A:$B,2,0)),"")</f>
        <v/>
      </c>
      <c r="R42" s="79" t="str">
        <f>IFERROR(IF('PROGRAM-DERS'!#REF!="","",VLOOKUP('PROGRAM-DERS'!#REF!,Dersler!$A:$B,2,0)),"")</f>
        <v/>
      </c>
      <c r="S42" s="79"/>
      <c r="T42" s="991" t="str">
        <f>IFERROR(IF('PROGRAM-DERS'!S45="","",VLOOKUP('PROGRAM-DERS'!S45,Dersler!$A:$B,2,0)),"")</f>
        <v/>
      </c>
      <c r="U42" s="124" t="str">
        <f>IFERROR(IF('PROGRAM-DERS'!T45="","",VLOOKUP('PROGRAM-DERS'!T45,Dersler!$A:$B,2,0)),"")</f>
        <v/>
      </c>
      <c r="V42" s="116" t="str">
        <f>IFERROR(IF('PROGRAM-DERS'!U45="","",VLOOKUP('PROGRAM-DERS'!U45,Dersler!$A:$B,2,0)),"")</f>
        <v/>
      </c>
      <c r="W42" s="131" t="str">
        <f>IFERROR(IF('PROGRAM-DERS'!V45="","",VLOOKUP('PROGRAM-DERS'!V45,Dersler!$A:$B,2,0)),"")</f>
        <v/>
      </c>
      <c r="X42" s="3" t="str">
        <f t="shared" ref="X42:AG51" si="8">IF(COUNTIF($C42:$W42,X$1)+COUNTIF($C42:$W42,CONCATENATE(X$1," (O)"))&gt;1,"Uyarı","")</f>
        <v/>
      </c>
      <c r="Y42" s="3" t="str">
        <f t="shared" si="8"/>
        <v/>
      </c>
      <c r="Z42" s="3" t="str">
        <f t="shared" si="8"/>
        <v/>
      </c>
      <c r="AA42" s="3" t="str">
        <f t="shared" si="8"/>
        <v/>
      </c>
      <c r="AB42" s="3" t="str">
        <f t="shared" si="8"/>
        <v/>
      </c>
      <c r="AC42" s="3" t="str">
        <f t="shared" si="8"/>
        <v/>
      </c>
      <c r="AD42" s="3" t="str">
        <f t="shared" si="8"/>
        <v/>
      </c>
      <c r="AE42" s="3" t="str">
        <f t="shared" si="8"/>
        <v/>
      </c>
      <c r="AF42" s="3" t="str">
        <f t="shared" si="8"/>
        <v/>
      </c>
      <c r="AG42" s="3" t="str">
        <f t="shared" si="8"/>
        <v/>
      </c>
      <c r="AH42" s="3" t="str">
        <f t="shared" ref="AH42:AT51" si="9">IF(COUNTIF($C42:$W42,AH$1)+COUNTIF($C42:$W42,CONCATENATE(AH$1," (O)"))&gt;1,"Uyarı","")</f>
        <v/>
      </c>
      <c r="AI42" s="3" t="str">
        <f t="shared" si="9"/>
        <v/>
      </c>
      <c r="AJ42" s="3" t="str">
        <f t="shared" si="9"/>
        <v/>
      </c>
      <c r="AK42" s="3" t="str">
        <f t="shared" si="9"/>
        <v/>
      </c>
      <c r="AL42" s="3" t="str">
        <f t="shared" si="9"/>
        <v/>
      </c>
      <c r="AM42" s="3" t="str">
        <f t="shared" si="9"/>
        <v/>
      </c>
      <c r="AN42" s="3" t="str">
        <f t="shared" si="9"/>
        <v/>
      </c>
      <c r="AO42" s="3" t="str">
        <f t="shared" si="9"/>
        <v/>
      </c>
      <c r="AP42" s="3" t="str">
        <f t="shared" si="9"/>
        <v/>
      </c>
      <c r="AQ42" s="3" t="str">
        <f t="shared" si="9"/>
        <v/>
      </c>
      <c r="AR42" s="3" t="str">
        <f t="shared" si="9"/>
        <v/>
      </c>
      <c r="AS42" s="3" t="str">
        <f t="shared" si="9"/>
        <v/>
      </c>
      <c r="AT42" s="3" t="str">
        <f t="shared" si="9"/>
        <v/>
      </c>
    </row>
    <row r="43" spans="1:46" ht="15.75" customHeight="1" x14ac:dyDescent="0.25">
      <c r="A43" s="807"/>
      <c r="B43" s="102">
        <v>0.58333333333333304</v>
      </c>
      <c r="C43" s="1014" t="str">
        <f>IFERROR(IF('PROGRAM-DERS'!C46="","",VLOOKUP('PROGRAM-DERS'!C46,Dersler!$A:$B,2,0)),"")</f>
        <v/>
      </c>
      <c r="D43" s="1015" t="str">
        <f>IFERROR(IF('PROGRAM-DERS'!D46="","",VLOOKUP('PROGRAM-DERS'!D46,Dersler!$A:$B,2,0)),"")</f>
        <v/>
      </c>
      <c r="E43" s="75" t="str">
        <f>IFERROR(IF('PROGRAM-DERS'!E46="","",VLOOKUP('PROGRAM-DERS'!E46,Dersler!$A:$B,2,0)),"")</f>
        <v/>
      </c>
      <c r="F43" s="173" t="str">
        <f>IFERROR(IF('PROGRAM-DERS'!F46="","",VLOOKUP('PROGRAM-DERS'!F46,Dersler!$A:$B,2,0)),"")</f>
        <v/>
      </c>
      <c r="G43" s="256" t="str">
        <f>IFERROR(IF('PROGRAM-DERS'!#REF!="","",VLOOKUP('PROGRAM-DERS'!#REF!,Dersler!$A:$B,2,0)),"")</f>
        <v/>
      </c>
      <c r="H43" s="1014" t="str">
        <f>IFERROR(IF('PROGRAM-DERS'!G46="","",VLOOKUP('PROGRAM-DERS'!G46,Dersler!$A:$B,2,0)),"")</f>
        <v/>
      </c>
      <c r="I43" s="1015" t="str">
        <f>IFERROR(IF('PROGRAM-DERS'!H46="","",VLOOKUP('PROGRAM-DERS'!H46,Dersler!$A:$B,2,0)),"")</f>
        <v/>
      </c>
      <c r="J43" s="77" t="str">
        <f>IFERROR(IF('PROGRAM-DERS'!I46="","",VLOOKUP('PROGRAM-DERS'!I46,Dersler!$A:$B,2,0)),"")</f>
        <v/>
      </c>
      <c r="K43" s="75" t="str">
        <f>IFERROR(IF('PROGRAM-DERS'!J46="","",VLOOKUP('PROGRAM-DERS'!J46,Dersler!$A:$B,2,0)),"")</f>
        <v/>
      </c>
      <c r="L43" s="78" t="str">
        <f>IFERROR(IF('PROGRAM-DERS'!K46="","",VLOOKUP('PROGRAM-DERS'!K46,Dersler!$A:$B,2,0)),"")</f>
        <v/>
      </c>
      <c r="M43" s="76" t="str">
        <f>IFERROR(IF('PROGRAM-DERS'!L46="","",VLOOKUP('PROGRAM-DERS'!L46,Dersler!$A:$B,2,0)),"")</f>
        <v/>
      </c>
      <c r="N43" s="76" t="str">
        <f>IFERROR(IF('PROGRAM-DERS'!M46="","",VLOOKUP('PROGRAM-DERS'!M46,Dersler!$A:$B,2,0)),"")</f>
        <v/>
      </c>
      <c r="O43" s="76" t="str">
        <f>IFERROR(IF('PROGRAM-DERS'!N46="","",VLOOKUP('PROGRAM-DERS'!N46,Dersler!$A:$B,2,0)),"")</f>
        <v/>
      </c>
      <c r="P43" s="80" t="str">
        <f>IFERROR(IF('PROGRAM-DERS'!O46="","",VLOOKUP('PROGRAM-DERS'!O46,Dersler!$A:$B,2,0)),"")</f>
        <v/>
      </c>
      <c r="Q43" s="76" t="str">
        <f>IFERROR(IF('PROGRAM-DERS'!P46="","",VLOOKUP('PROGRAM-DERS'!P46,Dersler!$A:$B,2,0)),"")</f>
        <v/>
      </c>
      <c r="R43" s="79" t="str">
        <f>IFERROR(IF('PROGRAM-DERS'!#REF!="","",VLOOKUP('PROGRAM-DERS'!#REF!,Dersler!$A:$B,2,0)),"")</f>
        <v/>
      </c>
      <c r="S43" s="79"/>
      <c r="T43" s="992" t="str">
        <f>IFERROR(IF('PROGRAM-DERS'!S46="","",VLOOKUP('PROGRAM-DERS'!S46,Dersler!$A:$B,2,0)),"")</f>
        <v/>
      </c>
      <c r="U43" s="124" t="str">
        <f>IFERROR(IF('PROGRAM-DERS'!T46="","",VLOOKUP('PROGRAM-DERS'!T46,Dersler!$A:$B,2,0)),"")</f>
        <v/>
      </c>
      <c r="V43" s="116" t="str">
        <f>IFERROR(IF('PROGRAM-DERS'!U46="","",VLOOKUP('PROGRAM-DERS'!U46,Dersler!$A:$B,2,0)),"")</f>
        <v/>
      </c>
      <c r="W43" s="131" t="str">
        <f>IFERROR(IF('PROGRAM-DERS'!V46="","",VLOOKUP('PROGRAM-DERS'!V46,Dersler!$A:$B,2,0)),"")</f>
        <v/>
      </c>
      <c r="X43" s="3" t="str">
        <f t="shared" si="8"/>
        <v/>
      </c>
      <c r="Y43" s="3" t="str">
        <f t="shared" si="8"/>
        <v/>
      </c>
      <c r="Z43" s="3" t="str">
        <f t="shared" si="8"/>
        <v/>
      </c>
      <c r="AA43" s="3" t="str">
        <f t="shared" si="8"/>
        <v/>
      </c>
      <c r="AB43" s="3" t="str">
        <f t="shared" si="8"/>
        <v/>
      </c>
      <c r="AC43" s="3" t="str">
        <f t="shared" si="8"/>
        <v/>
      </c>
      <c r="AD43" s="3" t="str">
        <f t="shared" si="8"/>
        <v/>
      </c>
      <c r="AE43" s="3" t="str">
        <f t="shared" si="8"/>
        <v/>
      </c>
      <c r="AF43" s="3" t="str">
        <f t="shared" si="8"/>
        <v/>
      </c>
      <c r="AG43" s="3" t="str">
        <f t="shared" si="8"/>
        <v/>
      </c>
      <c r="AH43" s="3" t="str">
        <f t="shared" si="9"/>
        <v/>
      </c>
      <c r="AI43" s="3" t="str">
        <f t="shared" si="9"/>
        <v/>
      </c>
      <c r="AJ43" s="3" t="str">
        <f t="shared" si="9"/>
        <v/>
      </c>
      <c r="AK43" s="3" t="str">
        <f t="shared" si="9"/>
        <v/>
      </c>
      <c r="AL43" s="3" t="str">
        <f t="shared" si="9"/>
        <v/>
      </c>
      <c r="AM43" s="3" t="str">
        <f t="shared" si="9"/>
        <v/>
      </c>
      <c r="AN43" s="3" t="str">
        <f t="shared" si="9"/>
        <v/>
      </c>
      <c r="AO43" s="3" t="str">
        <f t="shared" si="9"/>
        <v/>
      </c>
      <c r="AP43" s="3" t="str">
        <f t="shared" si="9"/>
        <v/>
      </c>
      <c r="AQ43" s="3" t="str">
        <f t="shared" si="9"/>
        <v/>
      </c>
      <c r="AR43" s="3" t="str">
        <f t="shared" si="9"/>
        <v/>
      </c>
      <c r="AS43" s="3" t="str">
        <f t="shared" si="9"/>
        <v/>
      </c>
      <c r="AT43" s="3" t="str">
        <f t="shared" si="9"/>
        <v/>
      </c>
    </row>
    <row r="44" spans="1:46" ht="15.75" customHeight="1" x14ac:dyDescent="0.25">
      <c r="A44" s="807"/>
      <c r="B44" s="102">
        <v>0.625</v>
      </c>
      <c r="C44" s="1014" t="str">
        <f>IFERROR(IF('PROGRAM-DERS'!C47="","",VLOOKUP('PROGRAM-DERS'!C47,Dersler!$A:$B,2,0)),"")</f>
        <v/>
      </c>
      <c r="D44" s="1015" t="str">
        <f>IFERROR(IF('PROGRAM-DERS'!D47="","",VLOOKUP('PROGRAM-DERS'!D47,Dersler!$A:$B,2,0)),"")</f>
        <v/>
      </c>
      <c r="E44" s="75" t="str">
        <f>IFERROR(IF('PROGRAM-DERS'!E47="","",VLOOKUP('PROGRAM-DERS'!E47,Dersler!$A:$B,2,0)),"")</f>
        <v/>
      </c>
      <c r="F44" s="173" t="str">
        <f>IFERROR(IF('PROGRAM-DERS'!F47="","",VLOOKUP('PROGRAM-DERS'!F47,Dersler!$A:$B,2,0)),"")</f>
        <v/>
      </c>
      <c r="G44" s="256" t="str">
        <f>IFERROR(IF('PROGRAM-DERS'!#REF!="","",VLOOKUP('PROGRAM-DERS'!#REF!,Dersler!$A:$B,2,0)),"")</f>
        <v/>
      </c>
      <c r="H44" s="1014" t="str">
        <f>IFERROR(IF('PROGRAM-DERS'!G47="","",VLOOKUP('PROGRAM-DERS'!G47,Dersler!$A:$B,2,0)),"")</f>
        <v/>
      </c>
      <c r="I44" s="1015" t="str">
        <f>IFERROR(IF('PROGRAM-DERS'!H47="","",VLOOKUP('PROGRAM-DERS'!H47,Dersler!$A:$B,2,0)),"")</f>
        <v/>
      </c>
      <c r="J44" s="77" t="str">
        <f>IFERROR(IF('PROGRAM-DERS'!I47="","",VLOOKUP('PROGRAM-DERS'!I47,Dersler!$A:$B,2,0)),"")</f>
        <v/>
      </c>
      <c r="K44" s="75" t="str">
        <f>IFERROR(IF('PROGRAM-DERS'!J47="","",VLOOKUP('PROGRAM-DERS'!J47,Dersler!$A:$B,2,0)),"")</f>
        <v/>
      </c>
      <c r="L44" s="78" t="str">
        <f>IFERROR(IF('PROGRAM-DERS'!K47="","",VLOOKUP('PROGRAM-DERS'!K47,Dersler!$A:$B,2,0)),"")</f>
        <v/>
      </c>
      <c r="M44" s="76" t="str">
        <f>IFERROR(IF('PROGRAM-DERS'!L47="","",VLOOKUP('PROGRAM-DERS'!L47,Dersler!$A:$B,2,0)),"")</f>
        <v/>
      </c>
      <c r="N44" s="76" t="str">
        <f>IFERROR(IF('PROGRAM-DERS'!M47="","",VLOOKUP('PROGRAM-DERS'!M47,Dersler!$A:$B,2,0)),"")</f>
        <v/>
      </c>
      <c r="O44" s="76" t="str">
        <f>IFERROR(IF('PROGRAM-DERS'!N47="","",VLOOKUP('PROGRAM-DERS'!N47,Dersler!$A:$B,2,0)),"")</f>
        <v/>
      </c>
      <c r="P44" s="80" t="str">
        <f>IFERROR(IF('PROGRAM-DERS'!O47="","",VLOOKUP('PROGRAM-DERS'!O47,Dersler!$A:$B,2,0)),"")</f>
        <v/>
      </c>
      <c r="Q44" s="76" t="str">
        <f>IFERROR(IF('PROGRAM-DERS'!P47="","",VLOOKUP('PROGRAM-DERS'!P47,Dersler!$A:$B,2,0)),"")</f>
        <v/>
      </c>
      <c r="R44" s="79" t="str">
        <f>IFERROR(IF('PROGRAM-DERS'!#REF!="","",VLOOKUP('PROGRAM-DERS'!#REF!,Dersler!$A:$B,2,0)),"")</f>
        <v/>
      </c>
      <c r="S44" s="79"/>
      <c r="T44" s="992" t="str">
        <f>IFERROR(IF('PROGRAM-DERS'!S47="","",VLOOKUP('PROGRAM-DERS'!S47,Dersler!$A:$B,2,0)),"")</f>
        <v/>
      </c>
      <c r="U44" s="124" t="str">
        <f>IFERROR(IF('PROGRAM-DERS'!T47="","",VLOOKUP('PROGRAM-DERS'!T47,Dersler!$A:$B,2,0)),"")</f>
        <v/>
      </c>
      <c r="V44" s="116" t="str">
        <f>IFERROR(IF('PROGRAM-DERS'!U47="","",VLOOKUP('PROGRAM-DERS'!U47,Dersler!$A:$B,2,0)),"")</f>
        <v/>
      </c>
      <c r="W44" s="131" t="str">
        <f>IFERROR(IF('PROGRAM-DERS'!V47="","",VLOOKUP('PROGRAM-DERS'!V47,Dersler!$A:$B,2,0)),"")</f>
        <v/>
      </c>
      <c r="X44" s="3" t="str">
        <f t="shared" si="8"/>
        <v/>
      </c>
      <c r="Y44" s="3" t="str">
        <f t="shared" si="8"/>
        <v/>
      </c>
      <c r="Z44" s="3" t="str">
        <f t="shared" si="8"/>
        <v/>
      </c>
      <c r="AA44" s="3" t="str">
        <f t="shared" si="8"/>
        <v/>
      </c>
      <c r="AB44" s="3" t="str">
        <f t="shared" si="8"/>
        <v/>
      </c>
      <c r="AC44" s="3" t="str">
        <f t="shared" si="8"/>
        <v/>
      </c>
      <c r="AD44" s="3" t="str">
        <f t="shared" si="8"/>
        <v/>
      </c>
      <c r="AE44" s="3" t="str">
        <f t="shared" si="8"/>
        <v/>
      </c>
      <c r="AF44" s="3" t="str">
        <f t="shared" si="8"/>
        <v/>
      </c>
      <c r="AG44" s="3" t="str">
        <f t="shared" si="8"/>
        <v/>
      </c>
      <c r="AH44" s="3" t="str">
        <f t="shared" si="9"/>
        <v/>
      </c>
      <c r="AI44" s="3" t="str">
        <f t="shared" si="9"/>
        <v/>
      </c>
      <c r="AJ44" s="3" t="str">
        <f t="shared" si="9"/>
        <v/>
      </c>
      <c r="AK44" s="3" t="str">
        <f t="shared" si="9"/>
        <v/>
      </c>
      <c r="AL44" s="3" t="str">
        <f t="shared" si="9"/>
        <v/>
      </c>
      <c r="AM44" s="3" t="str">
        <f t="shared" si="9"/>
        <v/>
      </c>
      <c r="AN44" s="3" t="str">
        <f t="shared" si="9"/>
        <v/>
      </c>
      <c r="AO44" s="3" t="str">
        <f t="shared" si="9"/>
        <v/>
      </c>
      <c r="AP44" s="3" t="str">
        <f t="shared" si="9"/>
        <v/>
      </c>
      <c r="AQ44" s="3" t="str">
        <f t="shared" si="9"/>
        <v/>
      </c>
      <c r="AR44" s="3" t="str">
        <f t="shared" si="9"/>
        <v/>
      </c>
      <c r="AS44" s="3" t="str">
        <f t="shared" si="9"/>
        <v/>
      </c>
      <c r="AT44" s="3" t="str">
        <f t="shared" si="9"/>
        <v/>
      </c>
    </row>
    <row r="45" spans="1:46" ht="15.75" customHeight="1" x14ac:dyDescent="0.25">
      <c r="A45" s="807"/>
      <c r="B45" s="102">
        <v>0.66666666666666596</v>
      </c>
      <c r="C45" s="1014" t="str">
        <f>IFERROR(IF('PROGRAM-DERS'!C48="","",VLOOKUP('PROGRAM-DERS'!C48,Dersler!$A:$B,2,0)),"")</f>
        <v/>
      </c>
      <c r="D45" s="1015" t="str">
        <f>IFERROR(IF('PROGRAM-DERS'!D48="","",VLOOKUP('PROGRAM-DERS'!D48,Dersler!$A:$B,2,0)),"")</f>
        <v/>
      </c>
      <c r="E45" s="75" t="str">
        <f>IFERROR(IF('PROGRAM-DERS'!E48="","",VLOOKUP('PROGRAM-DERS'!E48,Dersler!$A:$B,2,0)),"")</f>
        <v/>
      </c>
      <c r="F45" s="173" t="str">
        <f>IFERROR(IF('PROGRAM-DERS'!F48="","",VLOOKUP('PROGRAM-DERS'!F48,Dersler!$A:$B,2,0)),"")</f>
        <v/>
      </c>
      <c r="G45" s="256" t="str">
        <f>IFERROR(IF('PROGRAM-DERS'!#REF!="","",VLOOKUP('PROGRAM-DERS'!#REF!,Dersler!$A:$B,2,0)),"")</f>
        <v/>
      </c>
      <c r="H45" s="1014" t="str">
        <f>IFERROR(IF('PROGRAM-DERS'!G48="","",VLOOKUP('PROGRAM-DERS'!G48,Dersler!$A:$B,2,0)),"")</f>
        <v/>
      </c>
      <c r="I45" s="1015" t="str">
        <f>IFERROR(IF('PROGRAM-DERS'!H48="","",VLOOKUP('PROGRAM-DERS'!H48,Dersler!$A:$B,2,0)),"")</f>
        <v/>
      </c>
      <c r="J45" s="77" t="str">
        <f>IFERROR(IF('PROGRAM-DERS'!I48="","",VLOOKUP('PROGRAM-DERS'!I48,Dersler!$A:$B,2,0)),"")</f>
        <v/>
      </c>
      <c r="K45" s="75" t="str">
        <f>IFERROR(IF('PROGRAM-DERS'!J48="","",VLOOKUP('PROGRAM-DERS'!J48,Dersler!$A:$B,2,0)),"")</f>
        <v/>
      </c>
      <c r="L45" s="78" t="str">
        <f>IFERROR(IF('PROGRAM-DERS'!K48="","",VLOOKUP('PROGRAM-DERS'!K48,Dersler!$A:$B,2,0)),"")</f>
        <v/>
      </c>
      <c r="M45" s="76" t="str">
        <f>IFERROR(IF('PROGRAM-DERS'!L48="","",VLOOKUP('PROGRAM-DERS'!L48,Dersler!$A:$B,2,0)),"")</f>
        <v/>
      </c>
      <c r="N45" s="76" t="str">
        <f>IFERROR(IF('PROGRAM-DERS'!M48="","",VLOOKUP('PROGRAM-DERS'!M48,Dersler!$A:$B,2,0)),"")</f>
        <v/>
      </c>
      <c r="O45" s="76" t="str">
        <f>IFERROR(IF('PROGRAM-DERS'!N48="","",VLOOKUP('PROGRAM-DERS'!N48,Dersler!$A:$B,2,0)),"")</f>
        <v/>
      </c>
      <c r="P45" s="80" t="str">
        <f>IFERROR(IF('PROGRAM-DERS'!O48="","",VLOOKUP('PROGRAM-DERS'!O48,Dersler!$A:$B,2,0)),"")</f>
        <v/>
      </c>
      <c r="Q45" s="76" t="str">
        <f>IFERROR(IF('PROGRAM-DERS'!P48="","",VLOOKUP('PROGRAM-DERS'!P48,Dersler!$A:$B,2,0)),"")</f>
        <v/>
      </c>
      <c r="R45" s="79" t="str">
        <f>IFERROR(IF('PROGRAM-DERS'!#REF!="","",VLOOKUP('PROGRAM-DERS'!#REF!,Dersler!$A:$B,2,0)),"")</f>
        <v/>
      </c>
      <c r="S45" s="79"/>
      <c r="T45" s="993" t="str">
        <f>IFERROR(IF('PROGRAM-DERS'!S48="","",VLOOKUP('PROGRAM-DERS'!S48,Dersler!$A:$B,2,0)),"")</f>
        <v/>
      </c>
      <c r="U45" s="124" t="str">
        <f>IFERROR(IF('PROGRAM-DERS'!T48="","",VLOOKUP('PROGRAM-DERS'!T48,Dersler!$A:$B,2,0)),"")</f>
        <v/>
      </c>
      <c r="V45" s="116" t="str">
        <f>IFERROR(IF('PROGRAM-DERS'!U48="","",VLOOKUP('PROGRAM-DERS'!U48,Dersler!$A:$B,2,0)),"")</f>
        <v/>
      </c>
      <c r="W45" s="131" t="str">
        <f>IFERROR(IF('PROGRAM-DERS'!V48="","",VLOOKUP('PROGRAM-DERS'!V48,Dersler!$A:$B,2,0)),"")</f>
        <v/>
      </c>
      <c r="X45" s="3" t="str">
        <f t="shared" si="8"/>
        <v/>
      </c>
      <c r="Y45" s="3" t="str">
        <f t="shared" si="8"/>
        <v/>
      </c>
      <c r="Z45" s="3" t="str">
        <f t="shared" si="8"/>
        <v/>
      </c>
      <c r="AA45" s="3" t="str">
        <f t="shared" si="8"/>
        <v/>
      </c>
      <c r="AB45" s="3" t="str">
        <f t="shared" si="8"/>
        <v/>
      </c>
      <c r="AC45" s="3" t="str">
        <f t="shared" si="8"/>
        <v/>
      </c>
      <c r="AD45" s="3" t="str">
        <f t="shared" si="8"/>
        <v/>
      </c>
      <c r="AE45" s="3" t="str">
        <f t="shared" si="8"/>
        <v/>
      </c>
      <c r="AF45" s="3" t="str">
        <f t="shared" si="8"/>
        <v/>
      </c>
      <c r="AG45" s="3" t="str">
        <f t="shared" si="8"/>
        <v/>
      </c>
      <c r="AH45" s="3" t="str">
        <f t="shared" si="9"/>
        <v/>
      </c>
      <c r="AI45" s="3" t="str">
        <f t="shared" si="9"/>
        <v/>
      </c>
      <c r="AJ45" s="3" t="str">
        <f t="shared" si="9"/>
        <v/>
      </c>
      <c r="AK45" s="3" t="str">
        <f t="shared" si="9"/>
        <v/>
      </c>
      <c r="AL45" s="3" t="str">
        <f t="shared" si="9"/>
        <v/>
      </c>
      <c r="AM45" s="3" t="str">
        <f t="shared" si="9"/>
        <v/>
      </c>
      <c r="AN45" s="3" t="str">
        <f t="shared" si="9"/>
        <v/>
      </c>
      <c r="AO45" s="3" t="str">
        <f t="shared" si="9"/>
        <v/>
      </c>
      <c r="AP45" s="3" t="str">
        <f t="shared" si="9"/>
        <v/>
      </c>
      <c r="AQ45" s="3" t="str">
        <f t="shared" si="9"/>
        <v/>
      </c>
      <c r="AR45" s="3" t="str">
        <f t="shared" si="9"/>
        <v/>
      </c>
      <c r="AS45" s="3" t="str">
        <f t="shared" si="9"/>
        <v/>
      </c>
      <c r="AT45" s="3" t="str">
        <f t="shared" si="9"/>
        <v/>
      </c>
    </row>
    <row r="46" spans="1:46" ht="15.75" customHeight="1" x14ac:dyDescent="0.25">
      <c r="A46" s="807"/>
      <c r="B46" s="164">
        <v>0.70833333333333304</v>
      </c>
      <c r="C46" s="55" t="str">
        <f>IFERROR(IF('PROGRAM-DERS'!C49="","",VLOOKUP('PROGRAM-DERS'!C49,Dersler!$C:$D,2,0)),"")</f>
        <v/>
      </c>
      <c r="D46" s="56" t="str">
        <f>IFERROR(IF('PROGRAM-DERS'!D49="","",VLOOKUP('PROGRAM-DERS'!D49,Dersler!$C:$D,2,0)),"")</f>
        <v/>
      </c>
      <c r="E46" s="14" t="str">
        <f>IFERROR(IF('PROGRAM-DERS'!E49="","",VLOOKUP('PROGRAM-DERS'!E49,Dersler!$C:$D,2,0)),"")</f>
        <v/>
      </c>
      <c r="F46" s="58" t="str">
        <f>IFERROR(IF('PROGRAM-DERS'!F49="","",VLOOKUP('PROGRAM-DERS'!F49,Dersler!$C:$D,2,0)),"")</f>
        <v/>
      </c>
      <c r="G46" s="227" t="str">
        <f>IFERROR(IF('PROGRAM-DERS'!#REF!="","",VLOOKUP('PROGRAM-DERS'!#REF!,Dersler!$A:$B,2,0)),"")</f>
        <v/>
      </c>
      <c r="H46" s="55" t="str">
        <f>IFERROR(IF('PROGRAM-DERS'!G49="","",VLOOKUP('PROGRAM-DERS'!G49,Dersler!$C:$D,2,0)),"")</f>
        <v xml:space="preserve"> </v>
      </c>
      <c r="I46" s="56" t="str">
        <f>IFERROR(IF('PROGRAM-DERS'!H49="","",VLOOKUP('PROGRAM-DERS'!H49,Dersler!$C:$D,2,0)),"")</f>
        <v/>
      </c>
      <c r="J46" s="56" t="str">
        <f>IFERROR(IF('PROGRAM-DERS'!I49="","",VLOOKUP('PROGRAM-DERS'!I49,Dersler!$C:$D,2,0)),"")</f>
        <v/>
      </c>
      <c r="K46" s="14" t="str">
        <f>IFERROR(IF('PROGRAM-DERS'!J49="","",VLOOKUP('PROGRAM-DERS'!J49,Dersler!$C:$D,2,0)),"")</f>
        <v/>
      </c>
      <c r="L46" s="55" t="str">
        <f>IFERROR(IF('PROGRAM-DERS'!K49="","",VLOOKUP('PROGRAM-DERS'!K49,Dersler!$C:$D,2,0)),"")</f>
        <v/>
      </c>
      <c r="M46" s="113" t="str">
        <f>IFERROR(IF('PROGRAM-DERS'!L49="","",VLOOKUP('PROGRAM-DERS'!L49,Dersler!$C:$D,2,0)),"")</f>
        <v/>
      </c>
      <c r="N46" s="56" t="str">
        <f>IFERROR(IF('PROGRAM-DERS'!M49="","",VLOOKUP('PROGRAM-DERS'!M49,Dersler!$C:$D,2,0)),"")</f>
        <v/>
      </c>
      <c r="O46" s="81" t="str">
        <f>IFERROR(IF('PROGRAM-DERS'!N49="","",VLOOKUP('PROGRAM-DERS'!N49,Dersler!$C:$D,2,0)),"")</f>
        <v/>
      </c>
      <c r="P46" s="196" t="str">
        <f>IFERROR(IF('PROGRAM-DERS'!O49="","",VLOOKUP('PROGRAM-DERS'!O49,Dersler!$C:$D,2,0)),"")</f>
        <v/>
      </c>
      <c r="Q46" s="60" t="str">
        <f>IFERROR(IF('PROGRAM-DERS'!P49="","",VLOOKUP('PROGRAM-DERS'!P49,Dersler!$C:$D,2,0)),"")</f>
        <v/>
      </c>
      <c r="R46" s="56" t="str">
        <f>IFERROR(IF('PROGRAM-DERS'!#REF!="","",VLOOKUP('PROGRAM-DERS'!#REF!,Dersler!$A:$B,2,0)),"")</f>
        <v/>
      </c>
      <c r="S46" s="319"/>
      <c r="T46" s="119" t="str">
        <f>IFERROR(IF('PROGRAM-DERS'!S49="","",VLOOKUP('PROGRAM-DERS'!S49,Dersler!$A:$B,2,0)),"")</f>
        <v/>
      </c>
      <c r="U46" s="118" t="str">
        <f>IFERROR(IF('PROGRAM-DERS'!T49="","",VLOOKUP('PROGRAM-DERS'!T49,Dersler!$A:$B,2,0)),"")</f>
        <v/>
      </c>
      <c r="V46" s="119" t="str">
        <f>IFERROR(IF('PROGRAM-DERS'!U49="","",VLOOKUP('PROGRAM-DERS'!U49,Dersler!$A:$B,2,0)),"")</f>
        <v/>
      </c>
      <c r="W46" s="131" t="str">
        <f>IFERROR(IF('PROGRAM-DERS'!V49="","",VLOOKUP('PROGRAM-DERS'!V49,Dersler!$A:$B,2,0)),"")</f>
        <v/>
      </c>
      <c r="X46" s="3" t="str">
        <f t="shared" si="8"/>
        <v/>
      </c>
      <c r="Y46" s="3" t="str">
        <f t="shared" si="8"/>
        <v/>
      </c>
      <c r="Z46" s="3" t="str">
        <f t="shared" si="8"/>
        <v/>
      </c>
      <c r="AA46" s="3" t="str">
        <f t="shared" si="8"/>
        <v/>
      </c>
      <c r="AB46" s="3" t="str">
        <f t="shared" si="8"/>
        <v/>
      </c>
      <c r="AC46" s="3" t="str">
        <f t="shared" si="8"/>
        <v/>
      </c>
      <c r="AD46" s="3" t="str">
        <f t="shared" si="8"/>
        <v/>
      </c>
      <c r="AE46" s="3" t="str">
        <f t="shared" si="8"/>
        <v/>
      </c>
      <c r="AF46" s="3" t="str">
        <f t="shared" si="8"/>
        <v/>
      </c>
      <c r="AG46" s="3" t="str">
        <f t="shared" si="8"/>
        <v/>
      </c>
      <c r="AH46" s="3" t="str">
        <f t="shared" si="9"/>
        <v/>
      </c>
      <c r="AI46" s="3" t="str">
        <f t="shared" si="9"/>
        <v/>
      </c>
      <c r="AJ46" s="3" t="str">
        <f t="shared" si="9"/>
        <v/>
      </c>
      <c r="AK46" s="3" t="str">
        <f t="shared" si="9"/>
        <v/>
      </c>
      <c r="AL46" s="3" t="str">
        <f t="shared" si="9"/>
        <v/>
      </c>
      <c r="AM46" s="3" t="str">
        <f t="shared" si="9"/>
        <v/>
      </c>
      <c r="AN46" s="3" t="str">
        <f t="shared" si="9"/>
        <v/>
      </c>
      <c r="AO46" s="3" t="str">
        <f t="shared" si="9"/>
        <v/>
      </c>
      <c r="AP46" s="3" t="str">
        <f t="shared" si="9"/>
        <v/>
      </c>
      <c r="AQ46" s="3" t="str">
        <f t="shared" si="9"/>
        <v/>
      </c>
      <c r="AR46" s="3" t="str">
        <f t="shared" si="9"/>
        <v/>
      </c>
      <c r="AS46" s="3" t="str">
        <f t="shared" si="9"/>
        <v/>
      </c>
      <c r="AT46" s="3" t="str">
        <f t="shared" si="9"/>
        <v/>
      </c>
    </row>
    <row r="47" spans="1:46" ht="15.75" customHeight="1" x14ac:dyDescent="0.25">
      <c r="A47" s="807"/>
      <c r="B47" s="164">
        <v>0.75</v>
      </c>
      <c r="C47" s="55" t="str">
        <f>IFERROR(IF('PROGRAM-DERS'!C50="","",VLOOKUP('PROGRAM-DERS'!C50,Dersler!$C:$D,2,0)),"")</f>
        <v/>
      </c>
      <c r="D47" s="56" t="str">
        <f>IFERROR(IF('PROGRAM-DERS'!D50="","",VLOOKUP('PROGRAM-DERS'!D50,Dersler!$C:$D,2,0)),"")</f>
        <v/>
      </c>
      <c r="E47" s="14" t="str">
        <f>IFERROR(IF('PROGRAM-DERS'!E50="","",VLOOKUP('PROGRAM-DERS'!E50,Dersler!$C:$D,2,0)),"")</f>
        <v/>
      </c>
      <c r="F47" s="58" t="str">
        <f>IFERROR(IF('PROGRAM-DERS'!F50="","",VLOOKUP('PROGRAM-DERS'!F50,Dersler!$C:$D,2,0)),"")</f>
        <v/>
      </c>
      <c r="G47" s="227" t="str">
        <f>IFERROR(IF('PROGRAM-DERS'!#REF!="","",VLOOKUP('PROGRAM-DERS'!#REF!,Dersler!$A:$B,2,0)),"")</f>
        <v/>
      </c>
      <c r="H47" s="55" t="str">
        <f>IFERROR(IF('PROGRAM-DERS'!G50="","",VLOOKUP('PROGRAM-DERS'!G50,Dersler!$C:$D,2,0)),"")</f>
        <v/>
      </c>
      <c r="I47" s="56" t="str">
        <f>IFERROR(IF('PROGRAM-DERS'!H50="","",VLOOKUP('PROGRAM-DERS'!H50,Dersler!$C:$D,2,0)),"")</f>
        <v/>
      </c>
      <c r="J47" s="56" t="str">
        <f>IFERROR(IF('PROGRAM-DERS'!I50="","",VLOOKUP('PROGRAM-DERS'!I50,Dersler!$C:$D,2,0)),"")</f>
        <v/>
      </c>
      <c r="K47" s="14" t="str">
        <f>IFERROR(IF('PROGRAM-DERS'!J50="","",VLOOKUP('PROGRAM-DERS'!J50,Dersler!$C:$D,2,0)),"")</f>
        <v/>
      </c>
      <c r="L47" s="55" t="str">
        <f>IFERROR(IF('PROGRAM-DERS'!K50="","",VLOOKUP('PROGRAM-DERS'!K50,Dersler!$C:$D,2,0)),"")</f>
        <v/>
      </c>
      <c r="M47" s="113" t="str">
        <f>IFERROR(IF('PROGRAM-DERS'!L50="","",VLOOKUP('PROGRAM-DERS'!L50,Dersler!$C:$D,2,0)),"")</f>
        <v/>
      </c>
      <c r="N47" s="56" t="str">
        <f>IFERROR(IF('PROGRAM-DERS'!M50="","",VLOOKUP('PROGRAM-DERS'!M50,Dersler!$C:$D,2,0)),"")</f>
        <v/>
      </c>
      <c r="O47" s="81" t="str">
        <f>IFERROR(IF('PROGRAM-DERS'!N50="","",VLOOKUP('PROGRAM-DERS'!N50,Dersler!$C:$D,2,0)),"")</f>
        <v/>
      </c>
      <c r="P47" s="113" t="str">
        <f>IFERROR(IF('PROGRAM-DERS'!O50="","",VLOOKUP('PROGRAM-DERS'!O50,Dersler!$C:$D,2,0)),"")</f>
        <v/>
      </c>
      <c r="Q47" s="113" t="str">
        <f>IFERROR(IF('PROGRAM-DERS'!P50="","",VLOOKUP('PROGRAM-DERS'!P50,Dersler!$C:$D,2,0)),"")</f>
        <v/>
      </c>
      <c r="R47" s="56" t="str">
        <f>IFERROR(IF('PROGRAM-DERS'!#REF!="","",VLOOKUP('PROGRAM-DERS'!#REF!,Dersler!$A:$B,2,0)),"")</f>
        <v/>
      </c>
      <c r="S47" s="319"/>
      <c r="T47" s="119" t="str">
        <f>IFERROR(IF('PROGRAM-DERS'!S50="","",VLOOKUP('PROGRAM-DERS'!S50,Dersler!$A:$B,2,0)),"")</f>
        <v/>
      </c>
      <c r="U47" s="118" t="str">
        <f>IFERROR(IF('PROGRAM-DERS'!T50="","",VLOOKUP('PROGRAM-DERS'!T50,Dersler!$A:$B,2,0)),"")</f>
        <v/>
      </c>
      <c r="V47" s="119" t="str">
        <f>IFERROR(IF('PROGRAM-DERS'!U50="","",VLOOKUP('PROGRAM-DERS'!U50,Dersler!$A:$B,2,0)),"")</f>
        <v/>
      </c>
      <c r="W47" s="133" t="str">
        <f>IFERROR(IF('PROGRAM-DERS'!V50="","",VLOOKUP('PROGRAM-DERS'!V50,Dersler!$A:$B,2,0)),"")</f>
        <v/>
      </c>
      <c r="X47" s="3" t="str">
        <f t="shared" si="8"/>
        <v/>
      </c>
      <c r="Y47" s="3" t="str">
        <f t="shared" si="8"/>
        <v/>
      </c>
      <c r="Z47" s="3" t="str">
        <f t="shared" si="8"/>
        <v/>
      </c>
      <c r="AA47" s="3" t="str">
        <f t="shared" si="8"/>
        <v/>
      </c>
      <c r="AB47" s="3" t="str">
        <f t="shared" si="8"/>
        <v/>
      </c>
      <c r="AC47" s="3" t="str">
        <f t="shared" si="8"/>
        <v/>
      </c>
      <c r="AD47" s="3" t="str">
        <f t="shared" si="8"/>
        <v/>
      </c>
      <c r="AE47" s="3" t="str">
        <f t="shared" si="8"/>
        <v/>
      </c>
      <c r="AF47" s="3" t="str">
        <f t="shared" si="8"/>
        <v/>
      </c>
      <c r="AG47" s="3" t="str">
        <f t="shared" si="8"/>
        <v/>
      </c>
      <c r="AH47" s="3" t="str">
        <f t="shared" si="9"/>
        <v/>
      </c>
      <c r="AI47" s="3" t="str">
        <f t="shared" si="9"/>
        <v/>
      </c>
      <c r="AJ47" s="3" t="str">
        <f t="shared" si="9"/>
        <v/>
      </c>
      <c r="AK47" s="3" t="str">
        <f t="shared" si="9"/>
        <v/>
      </c>
      <c r="AL47" s="3" t="str">
        <f t="shared" si="9"/>
        <v/>
      </c>
      <c r="AM47" s="3" t="str">
        <f t="shared" si="9"/>
        <v/>
      </c>
      <c r="AN47" s="3" t="str">
        <f t="shared" si="9"/>
        <v/>
      </c>
      <c r="AO47" s="3" t="str">
        <f t="shared" si="9"/>
        <v/>
      </c>
      <c r="AP47" s="3" t="str">
        <f t="shared" si="9"/>
        <v/>
      </c>
      <c r="AQ47" s="3" t="str">
        <f t="shared" si="9"/>
        <v/>
      </c>
      <c r="AR47" s="3" t="str">
        <f t="shared" si="9"/>
        <v/>
      </c>
      <c r="AS47" s="3" t="str">
        <f t="shared" si="9"/>
        <v/>
      </c>
      <c r="AT47" s="3" t="str">
        <f t="shared" si="9"/>
        <v/>
      </c>
    </row>
    <row r="48" spans="1:46" ht="15.75" customHeight="1" x14ac:dyDescent="0.25">
      <c r="A48" s="807"/>
      <c r="B48" s="164">
        <v>0.79166666666666696</v>
      </c>
      <c r="C48" s="55" t="str">
        <f>IFERROR(IF('PROGRAM-DERS'!C51="","",VLOOKUP('PROGRAM-DERS'!C51,Dersler!$C:$D,2,0)),"")</f>
        <v/>
      </c>
      <c r="D48" s="56" t="str">
        <f>IFERROR(IF('PROGRAM-DERS'!D51="","",VLOOKUP('PROGRAM-DERS'!D51,Dersler!$C:$D,2,0)),"")</f>
        <v/>
      </c>
      <c r="E48" s="14" t="str">
        <f>IFERROR(IF('PROGRAM-DERS'!E51="","",VLOOKUP('PROGRAM-DERS'!E51,Dersler!$C:$D,2,0)),"")</f>
        <v/>
      </c>
      <c r="F48" s="58" t="str">
        <f>IFERROR(IF('PROGRAM-DERS'!F51="","",VLOOKUP('PROGRAM-DERS'!F51,Dersler!$C:$D,2,0)),"")</f>
        <v/>
      </c>
      <c r="G48" s="227" t="str">
        <f>IFERROR(IF('PROGRAM-DERS'!#REF!="","",VLOOKUP('PROGRAM-DERS'!#REF!,Dersler!$A:$B,2,0)),"")</f>
        <v/>
      </c>
      <c r="H48" s="55" t="str">
        <f>IFERROR(IF('PROGRAM-DERS'!G51="","",VLOOKUP('PROGRAM-DERS'!G51,Dersler!$C:$D,2,0)),"")</f>
        <v/>
      </c>
      <c r="I48" s="56" t="str">
        <f>IFERROR(IF('PROGRAM-DERS'!H51="","",VLOOKUP('PROGRAM-DERS'!H51,Dersler!$C:$D,2,0)),"")</f>
        <v/>
      </c>
      <c r="J48" s="56" t="str">
        <f>IFERROR(IF('PROGRAM-DERS'!I51="","",VLOOKUP('PROGRAM-DERS'!I51,Dersler!$C:$D,2,0)),"")</f>
        <v/>
      </c>
      <c r="K48" s="14" t="str">
        <f>IFERROR(IF('PROGRAM-DERS'!J51="","",VLOOKUP('PROGRAM-DERS'!J51,Dersler!$C:$D,2,0)),"")</f>
        <v/>
      </c>
      <c r="L48" s="55" t="str">
        <f>IFERROR(IF('PROGRAM-DERS'!K51="","",VLOOKUP('PROGRAM-DERS'!K51,Dersler!$C:$D,2,0)),"")</f>
        <v/>
      </c>
      <c r="M48" s="56" t="str">
        <f>IFERROR(IF('PROGRAM-DERS'!L51="","",VLOOKUP('PROGRAM-DERS'!L51,Dersler!$C:$D,2,0)),"")</f>
        <v/>
      </c>
      <c r="N48" s="56" t="str">
        <f>IFERROR(IF('PROGRAM-DERS'!M51="","",VLOOKUP('PROGRAM-DERS'!M51,Dersler!$C:$D,2,0)),"")</f>
        <v/>
      </c>
      <c r="O48" s="81" t="str">
        <f>IFERROR(IF('PROGRAM-DERS'!N51="","",VLOOKUP('PROGRAM-DERS'!N51,Dersler!$C:$D,2,0)),"")</f>
        <v/>
      </c>
      <c r="P48" s="113" t="str">
        <f>IFERROR(IF('PROGRAM-DERS'!O51="","",VLOOKUP('PROGRAM-DERS'!O51,Dersler!$C:$D,2,0)),"")</f>
        <v/>
      </c>
      <c r="Q48" s="113" t="str">
        <f>IFERROR(IF('PROGRAM-DERS'!P51="","",VLOOKUP('PROGRAM-DERS'!P51,Dersler!$C:$D,2,0)),"")</f>
        <v/>
      </c>
      <c r="R48" s="56" t="str">
        <f>IFERROR(IF('PROGRAM-DERS'!#REF!="","",VLOOKUP('PROGRAM-DERS'!#REF!,Dersler!$A:$B,2,0)),"")</f>
        <v/>
      </c>
      <c r="S48" s="319"/>
      <c r="T48" s="119" t="str">
        <f>IFERROR(IF('PROGRAM-DERS'!S51="","",VLOOKUP('PROGRAM-DERS'!S51,Dersler!$A:$B,2,0)),"")</f>
        <v/>
      </c>
      <c r="U48" s="123" t="str">
        <f>IFERROR(IF('PROGRAM-DERS'!T51="","",VLOOKUP('PROGRAM-DERS'!T51,Dersler!$A:$B,2,0)),"")</f>
        <v/>
      </c>
      <c r="V48" s="119" t="str">
        <f>IFERROR(IF('PROGRAM-DERS'!U51="","",VLOOKUP('PROGRAM-DERS'!U51,Dersler!$A:$B,2,0)),"")</f>
        <v/>
      </c>
      <c r="W48" s="133" t="str">
        <f>IFERROR(IF('PROGRAM-DERS'!V51="","",VLOOKUP('PROGRAM-DERS'!V51,Dersler!$A:$B,2,0)),"")</f>
        <v/>
      </c>
      <c r="X48" s="3" t="str">
        <f t="shared" si="8"/>
        <v/>
      </c>
      <c r="Y48" s="3" t="str">
        <f t="shared" si="8"/>
        <v/>
      </c>
      <c r="Z48" s="3" t="str">
        <f t="shared" si="8"/>
        <v/>
      </c>
      <c r="AA48" s="3" t="str">
        <f t="shared" si="8"/>
        <v/>
      </c>
      <c r="AB48" s="3" t="str">
        <f t="shared" si="8"/>
        <v/>
      </c>
      <c r="AC48" s="3" t="str">
        <f t="shared" si="8"/>
        <v/>
      </c>
      <c r="AD48" s="3" t="str">
        <f t="shared" si="8"/>
        <v/>
      </c>
      <c r="AE48" s="3" t="str">
        <f t="shared" si="8"/>
        <v/>
      </c>
      <c r="AF48" s="3" t="str">
        <f t="shared" si="8"/>
        <v/>
      </c>
      <c r="AG48" s="3" t="str">
        <f t="shared" si="8"/>
        <v/>
      </c>
      <c r="AH48" s="3" t="str">
        <f t="shared" si="9"/>
        <v/>
      </c>
      <c r="AI48" s="3" t="str">
        <f t="shared" si="9"/>
        <v/>
      </c>
      <c r="AJ48" s="3" t="str">
        <f t="shared" si="9"/>
        <v/>
      </c>
      <c r="AK48" s="3" t="str">
        <f t="shared" si="9"/>
        <v/>
      </c>
      <c r="AL48" s="3" t="str">
        <f t="shared" si="9"/>
        <v/>
      </c>
      <c r="AM48" s="3" t="str">
        <f t="shared" si="9"/>
        <v/>
      </c>
      <c r="AN48" s="3" t="str">
        <f t="shared" si="9"/>
        <v/>
      </c>
      <c r="AO48" s="3" t="str">
        <f t="shared" si="9"/>
        <v/>
      </c>
      <c r="AP48" s="3" t="str">
        <f t="shared" si="9"/>
        <v/>
      </c>
      <c r="AQ48" s="3" t="str">
        <f t="shared" si="9"/>
        <v/>
      </c>
      <c r="AR48" s="3" t="str">
        <f t="shared" si="9"/>
        <v/>
      </c>
      <c r="AS48" s="3" t="str">
        <f t="shared" si="9"/>
        <v/>
      </c>
      <c r="AT48" s="3" t="str">
        <f t="shared" si="9"/>
        <v/>
      </c>
    </row>
    <row r="49" spans="1:46" ht="15.75" customHeight="1" x14ac:dyDescent="0.25">
      <c r="A49" s="807"/>
      <c r="B49" s="164">
        <v>0.83333333333333304</v>
      </c>
      <c r="C49" s="55" t="str">
        <f>IFERROR(IF('PROGRAM-DERS'!C52="","",VLOOKUP('PROGRAM-DERS'!C52,Dersler!$C:$D,2,0)),"")</f>
        <v/>
      </c>
      <c r="D49" s="56" t="str">
        <f>IFERROR(IF('PROGRAM-DERS'!D52="","",VLOOKUP('PROGRAM-DERS'!D52,Dersler!$C:$D,2,0)),"")</f>
        <v/>
      </c>
      <c r="E49" s="14" t="str">
        <f>IFERROR(IF('PROGRAM-DERS'!E52="","",VLOOKUP('PROGRAM-DERS'!E52,Dersler!$C:$D,2,0)),"")</f>
        <v/>
      </c>
      <c r="F49" s="58" t="str">
        <f>IFERROR(IF('PROGRAM-DERS'!F52="","",VLOOKUP('PROGRAM-DERS'!F52,Dersler!$C:$D,2,0)),"")</f>
        <v/>
      </c>
      <c r="G49" s="227" t="str">
        <f>IFERROR(IF('PROGRAM-DERS'!#REF!="","",VLOOKUP('PROGRAM-DERS'!#REF!,Dersler!$A:$B,2,0)),"")</f>
        <v/>
      </c>
      <c r="H49" s="55" t="str">
        <f>IFERROR(IF('PROGRAM-DERS'!G52="","",VLOOKUP('PROGRAM-DERS'!G52,Dersler!$C:$D,2,0)),"")</f>
        <v/>
      </c>
      <c r="I49" s="56" t="str">
        <f>IFERROR(IF('PROGRAM-DERS'!H52="","",VLOOKUP('PROGRAM-DERS'!H52,Dersler!$C:$D,2,0)),"")</f>
        <v/>
      </c>
      <c r="J49" s="56" t="str">
        <f>IFERROR(IF('PROGRAM-DERS'!I52="","",VLOOKUP('PROGRAM-DERS'!I52,Dersler!$C:$D,2,0)),"")</f>
        <v/>
      </c>
      <c r="K49" s="14" t="str">
        <f>IFERROR(IF('PROGRAM-DERS'!J52="","",VLOOKUP('PROGRAM-DERS'!J52,Dersler!$C:$D,2,0)),"")</f>
        <v/>
      </c>
      <c r="L49" s="57" t="str">
        <f>IFERROR(IF('PROGRAM-DERS'!K52="","",VLOOKUP('PROGRAM-DERS'!K52,Dersler!$C:$D,2,0)),"")</f>
        <v/>
      </c>
      <c r="M49" s="82" t="str">
        <f>IFERROR(IF('PROGRAM-DERS'!L52="","",VLOOKUP('PROGRAM-DERS'!L52,Dersler!$C:$D,2,0)),"")</f>
        <v/>
      </c>
      <c r="N49" s="81" t="str">
        <f>IFERROR(IF('PROGRAM-DERS'!M52="","",VLOOKUP('PROGRAM-DERS'!M52,Dersler!$C:$D,2,0)),"")</f>
        <v/>
      </c>
      <c r="O49" s="81" t="str">
        <f>IFERROR(IF('PROGRAM-DERS'!N52="","",VLOOKUP('PROGRAM-DERS'!N52,Dersler!$C:$D,2,0)),"")</f>
        <v/>
      </c>
      <c r="P49" s="113" t="str">
        <f>IFERROR(IF('PROGRAM-DERS'!O52="","",VLOOKUP('PROGRAM-DERS'!O52,Dersler!$C:$D,2,0)),"")</f>
        <v/>
      </c>
      <c r="Q49" s="113" t="str">
        <f>IFERROR(IF('PROGRAM-DERS'!P52="","",VLOOKUP('PROGRAM-DERS'!P52,Dersler!$C:$D,2,0)),"")</f>
        <v xml:space="preserve"> </v>
      </c>
      <c r="R49" s="56" t="str">
        <f>IFERROR(IF('PROGRAM-DERS'!#REF!="","",VLOOKUP('PROGRAM-DERS'!#REF!,Dersler!$A:$B,2,0)),"")</f>
        <v/>
      </c>
      <c r="S49" s="319"/>
      <c r="T49" s="119" t="str">
        <f>IFERROR(IF('PROGRAM-DERS'!S52="","",VLOOKUP('PROGRAM-DERS'!S52,Dersler!$A:$B,2,0)),"")</f>
        <v/>
      </c>
      <c r="U49" s="123" t="str">
        <f>IFERROR(IF('PROGRAM-DERS'!T52="","",VLOOKUP('PROGRAM-DERS'!T52,Dersler!$A:$B,2,0)),"")</f>
        <v/>
      </c>
      <c r="V49" s="119" t="str">
        <f>IFERROR(IF('PROGRAM-DERS'!U52="","",VLOOKUP('PROGRAM-DERS'!U52,Dersler!$A:$B,2,0)),"")</f>
        <v/>
      </c>
      <c r="W49" s="133" t="str">
        <f>IFERROR(IF('PROGRAM-DERS'!V52="","",VLOOKUP('PROGRAM-DERS'!V52,Dersler!$A:$B,2,0)),"")</f>
        <v/>
      </c>
      <c r="X49" s="3" t="str">
        <f t="shared" si="8"/>
        <v/>
      </c>
      <c r="Y49" s="3" t="str">
        <f t="shared" si="8"/>
        <v/>
      </c>
      <c r="Z49" s="3" t="str">
        <f t="shared" si="8"/>
        <v/>
      </c>
      <c r="AA49" s="3" t="str">
        <f t="shared" si="8"/>
        <v/>
      </c>
      <c r="AB49" s="3" t="str">
        <f t="shared" si="8"/>
        <v/>
      </c>
      <c r="AC49" s="3" t="str">
        <f t="shared" si="8"/>
        <v/>
      </c>
      <c r="AD49" s="3" t="str">
        <f t="shared" si="8"/>
        <v/>
      </c>
      <c r="AE49" s="3" t="str">
        <f t="shared" si="8"/>
        <v/>
      </c>
      <c r="AF49" s="3" t="str">
        <f t="shared" si="8"/>
        <v/>
      </c>
      <c r="AG49" s="3" t="str">
        <f t="shared" si="8"/>
        <v/>
      </c>
      <c r="AH49" s="3" t="str">
        <f t="shared" si="9"/>
        <v/>
      </c>
      <c r="AI49" s="3" t="str">
        <f t="shared" si="9"/>
        <v/>
      </c>
      <c r="AJ49" s="3" t="str">
        <f t="shared" si="9"/>
        <v/>
      </c>
      <c r="AK49" s="3" t="str">
        <f t="shared" si="9"/>
        <v/>
      </c>
      <c r="AL49" s="3" t="str">
        <f t="shared" si="9"/>
        <v/>
      </c>
      <c r="AM49" s="3" t="str">
        <f t="shared" si="9"/>
        <v/>
      </c>
      <c r="AN49" s="3" t="str">
        <f t="shared" si="9"/>
        <v/>
      </c>
      <c r="AO49" s="3" t="str">
        <f t="shared" si="9"/>
        <v/>
      </c>
      <c r="AP49" s="3" t="str">
        <f t="shared" si="9"/>
        <v/>
      </c>
      <c r="AQ49" s="3" t="str">
        <f t="shared" si="9"/>
        <v/>
      </c>
      <c r="AR49" s="3" t="str">
        <f t="shared" si="9"/>
        <v/>
      </c>
      <c r="AS49" s="3" t="str">
        <f t="shared" si="9"/>
        <v/>
      </c>
      <c r="AT49" s="3" t="str">
        <f t="shared" si="9"/>
        <v/>
      </c>
    </row>
    <row r="50" spans="1:46" ht="15.75" customHeight="1" x14ac:dyDescent="0.25">
      <c r="A50" s="807"/>
      <c r="B50" s="164">
        <v>0.875</v>
      </c>
      <c r="C50" s="55" t="str">
        <f>IFERROR(IF('PROGRAM-DERS'!C53="","",VLOOKUP('PROGRAM-DERS'!C53,Dersler!$C:$D,2,0)),"")</f>
        <v/>
      </c>
      <c r="D50" s="56" t="str">
        <f>IFERROR(IF('PROGRAM-DERS'!D53="","",VLOOKUP('PROGRAM-DERS'!D53,Dersler!$C:$D,2,0)),"")</f>
        <v/>
      </c>
      <c r="E50" s="56" t="str">
        <f>IFERROR(IF('PROGRAM-DERS'!E53="","",VLOOKUP('PROGRAM-DERS'!E53,Dersler!$C:$D,2,0)),"")</f>
        <v/>
      </c>
      <c r="F50" s="58" t="str">
        <f>IFERROR(IF('PROGRAM-DERS'!F53="","",VLOOKUP('PROGRAM-DERS'!F53,Dersler!$C:$D,2,0)),"")</f>
        <v/>
      </c>
      <c r="G50" s="227" t="str">
        <f>IFERROR(IF('PROGRAM-DERS'!#REF!="","",VLOOKUP('PROGRAM-DERS'!#REF!,Dersler!$A:$B,2,0)),"")</f>
        <v/>
      </c>
      <c r="H50" s="55" t="str">
        <f>IFERROR(IF('PROGRAM-DERS'!G53="","",VLOOKUP('PROGRAM-DERS'!G53,Dersler!$C:$D,2,0)),"")</f>
        <v/>
      </c>
      <c r="I50" s="56" t="str">
        <f>IFERROR(IF('PROGRAM-DERS'!H53="","",VLOOKUP('PROGRAM-DERS'!H53,Dersler!$C:$D,2,0)),"")</f>
        <v/>
      </c>
      <c r="J50" s="56" t="str">
        <f>IFERROR(IF('PROGRAM-DERS'!I53="","",VLOOKUP('PROGRAM-DERS'!I53,Dersler!$C:$D,2,0)),"")</f>
        <v/>
      </c>
      <c r="K50" s="14" t="str">
        <f>IFERROR(IF('PROGRAM-DERS'!J53="","",VLOOKUP('PROGRAM-DERS'!J53,Dersler!$C:$D,2,0)),"")</f>
        <v/>
      </c>
      <c r="L50" s="57" t="str">
        <f>IFERROR(IF('PROGRAM-DERS'!K55="","",VLOOKUP('PROGRAM-DERS'!K55,Dersler!$C:$D,2,0)),"")</f>
        <v/>
      </c>
      <c r="M50" s="82" t="str">
        <f>IFERROR(IF('PROGRAM-DERS'!L55="","",VLOOKUP('PROGRAM-DERS'!L55,Dersler!$C:$D,2,0)),"")</f>
        <v/>
      </c>
      <c r="N50" s="81" t="str">
        <f>IFERROR(IF('PROGRAM-DERS'!M55="","",VLOOKUP('PROGRAM-DERS'!M55,Dersler!$C:$D,2,0)),"")</f>
        <v/>
      </c>
      <c r="O50" s="81" t="str">
        <f>IFERROR(IF('PROGRAM-DERS'!N55="","",VLOOKUP('PROGRAM-DERS'!N55,Dersler!$C:$D,2,0)),"")</f>
        <v/>
      </c>
      <c r="P50" s="196" t="str">
        <f>IFERROR(IF('PROGRAM-DERS'!O53="","",VLOOKUP('PROGRAM-DERS'!O53,Dersler!$C:$D,2,0)),"")</f>
        <v/>
      </c>
      <c r="Q50" s="60" t="str">
        <f>IFERROR(IF('PROGRAM-DERS'!P53="","",VLOOKUP('PROGRAM-DERS'!P53,Dersler!$C:$D,2,0)),"")</f>
        <v xml:space="preserve"> </v>
      </c>
      <c r="R50" s="56" t="str">
        <f>IFERROR(IF('PROGRAM-DERS'!#REF!="","",VLOOKUP('PROGRAM-DERS'!#REF!,Dersler!$A:$B,2,0)),"")</f>
        <v/>
      </c>
      <c r="S50" s="319"/>
      <c r="T50" s="119" t="str">
        <f>IFERROR(IF('PROGRAM-DERS'!S53="","",VLOOKUP('PROGRAM-DERS'!S53,Dersler!$A:$B,2,0)),"")</f>
        <v/>
      </c>
      <c r="U50" s="123" t="str">
        <f>IFERROR(IF('PROGRAM-DERS'!T53="","",VLOOKUP('PROGRAM-DERS'!T53,Dersler!$A:$B,2,0)),"")</f>
        <v/>
      </c>
      <c r="V50" s="119" t="str">
        <f>IFERROR(IF('PROGRAM-DERS'!U53="","",VLOOKUP('PROGRAM-DERS'!U53,Dersler!$A:$B,2,0)),"")</f>
        <v/>
      </c>
      <c r="W50" s="133" t="str">
        <f>IFERROR(IF('PROGRAM-DERS'!V53="","",VLOOKUP('PROGRAM-DERS'!V53,Dersler!$A:$B,2,0)),"")</f>
        <v/>
      </c>
      <c r="X50" s="3" t="str">
        <f t="shared" si="8"/>
        <v/>
      </c>
      <c r="Y50" s="3" t="str">
        <f t="shared" si="8"/>
        <v/>
      </c>
      <c r="Z50" s="3" t="str">
        <f t="shared" si="8"/>
        <v/>
      </c>
      <c r="AA50" s="3" t="str">
        <f t="shared" si="8"/>
        <v/>
      </c>
      <c r="AB50" s="3" t="str">
        <f t="shared" si="8"/>
        <v/>
      </c>
      <c r="AC50" s="3" t="str">
        <f t="shared" si="8"/>
        <v/>
      </c>
      <c r="AD50" s="3" t="str">
        <f t="shared" si="8"/>
        <v/>
      </c>
      <c r="AE50" s="3" t="str">
        <f t="shared" si="8"/>
        <v/>
      </c>
      <c r="AF50" s="3" t="str">
        <f t="shared" si="8"/>
        <v/>
      </c>
      <c r="AG50" s="3" t="str">
        <f t="shared" si="8"/>
        <v/>
      </c>
      <c r="AH50" s="3" t="str">
        <f t="shared" si="9"/>
        <v/>
      </c>
      <c r="AI50" s="3" t="str">
        <f t="shared" si="9"/>
        <v/>
      </c>
      <c r="AJ50" s="3" t="str">
        <f t="shared" si="9"/>
        <v/>
      </c>
      <c r="AK50" s="3" t="str">
        <f t="shared" si="9"/>
        <v/>
      </c>
      <c r="AL50" s="3" t="str">
        <f t="shared" si="9"/>
        <v/>
      </c>
      <c r="AM50" s="3" t="str">
        <f t="shared" si="9"/>
        <v/>
      </c>
      <c r="AN50" s="3" t="str">
        <f t="shared" si="9"/>
        <v/>
      </c>
      <c r="AO50" s="3" t="str">
        <f t="shared" si="9"/>
        <v/>
      </c>
      <c r="AP50" s="3" t="str">
        <f t="shared" si="9"/>
        <v/>
      </c>
      <c r="AQ50" s="3" t="str">
        <f t="shared" si="9"/>
        <v/>
      </c>
      <c r="AR50" s="3" t="str">
        <f t="shared" si="9"/>
        <v/>
      </c>
      <c r="AS50" s="3" t="str">
        <f t="shared" si="9"/>
        <v/>
      </c>
      <c r="AT50" s="3" t="str">
        <f t="shared" si="9"/>
        <v/>
      </c>
    </row>
    <row r="51" spans="1:46" ht="15.75" customHeight="1" x14ac:dyDescent="0.25">
      <c r="A51" s="807"/>
      <c r="B51" s="165">
        <v>0.91666666666666663</v>
      </c>
      <c r="C51" s="55" t="str">
        <f>IFERROR(IF('PROGRAM-DERS'!C54="","",VLOOKUP('PROGRAM-DERS'!C54,Dersler!$C:$D,2,0)),"")</f>
        <v>Türk Dili Bölümü</v>
      </c>
      <c r="D51" s="56" t="str">
        <f>IFERROR(IF('PROGRAM-DERS'!D54="","",VLOOKUP('PROGRAM-DERS'!D54,Dersler!$C:$D,2,0)),"")</f>
        <v/>
      </c>
      <c r="E51" s="56" t="str">
        <f>IFERROR(IF('PROGRAM-DERS'!E54="","",VLOOKUP('PROGRAM-DERS'!E54,Dersler!$C:$D,2,0)),"")</f>
        <v/>
      </c>
      <c r="F51" s="58" t="str">
        <f>IFERROR(IF('PROGRAM-DERS'!F54="","",VLOOKUP('PROGRAM-DERS'!F54,Dersler!$C:$D,2,0)),"")</f>
        <v/>
      </c>
      <c r="G51" s="227" t="str">
        <f>IFERROR(IF('PROGRAM-DERS'!#REF!="","",VLOOKUP('PROGRAM-DERS'!#REF!,Dersler!$A:$B,2,0)),"")</f>
        <v/>
      </c>
      <c r="H51" s="57" t="str">
        <f>IFERROR(IF('PROGRAM-DERS'!G54="","",VLOOKUP('PROGRAM-DERS'!G54,Dersler!$C:$D,2,0)),"")</f>
        <v/>
      </c>
      <c r="I51" s="62" t="str">
        <f>IFERROR(IF('PROGRAM-DERS'!H54="","",VLOOKUP('PROGRAM-DERS'!H54,Dersler!$C:$D,2,0)),"")</f>
        <v/>
      </c>
      <c r="J51" s="62" t="str">
        <f>IFERROR(IF('PROGRAM-DERS'!I54="","",VLOOKUP('PROGRAM-DERS'!I54,Dersler!$C:$D,2,0)),"")</f>
        <v/>
      </c>
      <c r="K51" s="71" t="str">
        <f>IFERROR(IF('PROGRAM-DERS'!J54="","",VLOOKUP('PROGRAM-DERS'!J54,Dersler!$C:$D,2,0)),"")</f>
        <v/>
      </c>
      <c r="L51" s="57" t="str">
        <f>IFERROR(IF('PROGRAM-DERS'!K54="","",VLOOKUP('PROGRAM-DERS'!K54,Dersler!$C:$D,2,0)),"")</f>
        <v/>
      </c>
      <c r="M51" s="62" t="str">
        <f>IFERROR(IF('PROGRAM-DERS'!L54="","",VLOOKUP('PROGRAM-DERS'!L54,Dersler!$C:$D,2,0)),"")</f>
        <v/>
      </c>
      <c r="N51" s="62" t="str">
        <f>IFERROR(IF('PROGRAM-DERS'!M54="","",VLOOKUP('PROGRAM-DERS'!M54,Dersler!$C:$D,2,0)),"")</f>
        <v/>
      </c>
      <c r="O51" s="62" t="str">
        <f>IFERROR(IF('PROGRAM-DERS'!N54="","",VLOOKUP('PROGRAM-DERS'!N54,Dersler!$C:$D,2,0)),"")</f>
        <v/>
      </c>
      <c r="P51" s="1006" t="str">
        <f>IFERROR(IF('PROGRAM-DERS'!O54="","",VLOOKUP('PROGRAM-DERS'!O54,Dersler!$C:$D,2,0)),"")</f>
        <v xml:space="preserve"> </v>
      </c>
      <c r="Q51" s="1007" t="str">
        <f>IFERROR(IF('PROGRAM-DERS'!P54="","",VLOOKUP('PROGRAM-DERS'!P54,Dersler!$C:$D,2,0)),"")</f>
        <v/>
      </c>
      <c r="R51" s="1008" t="str">
        <f>IFERROR(IF('PROGRAM-DERS'!#REF!="","",VLOOKUP('PROGRAM-DERS'!#REF!,Dersler!$A:$B,2,0)),"")</f>
        <v/>
      </c>
      <c r="S51" s="309"/>
      <c r="T51" s="119" t="str">
        <f>IFERROR(IF('PROGRAM-DERS'!S54="","",VLOOKUP('PROGRAM-DERS'!S54,Dersler!$A:$B,2,0)),"")</f>
        <v/>
      </c>
      <c r="U51" s="118" t="str">
        <f>IFERROR(IF('PROGRAM-DERS'!T54="","",VLOOKUP('PROGRAM-DERS'!T54,Dersler!$A:$B,2,0)),"")</f>
        <v/>
      </c>
      <c r="V51" s="119" t="str">
        <f>IFERROR(IF('PROGRAM-DERS'!U54="","",VLOOKUP('PROGRAM-DERS'!U54,Dersler!$A:$B,2,0)),"")</f>
        <v/>
      </c>
      <c r="W51" s="133" t="str">
        <f>IFERROR(IF('PROGRAM-DERS'!V54="","",VLOOKUP('PROGRAM-DERS'!V54,Dersler!$A:$B,2,0)),"")</f>
        <v/>
      </c>
      <c r="X51" s="3" t="str">
        <f t="shared" si="8"/>
        <v/>
      </c>
      <c r="Y51" s="3" t="str">
        <f t="shared" si="8"/>
        <v/>
      </c>
      <c r="Z51" s="3" t="str">
        <f t="shared" si="8"/>
        <v/>
      </c>
      <c r="AA51" s="3" t="str">
        <f t="shared" si="8"/>
        <v/>
      </c>
      <c r="AB51" s="3" t="str">
        <f t="shared" si="8"/>
        <v/>
      </c>
      <c r="AC51" s="3" t="str">
        <f t="shared" si="8"/>
        <v/>
      </c>
      <c r="AD51" s="3" t="str">
        <f t="shared" si="8"/>
        <v/>
      </c>
      <c r="AE51" s="3" t="str">
        <f t="shared" si="8"/>
        <v/>
      </c>
      <c r="AF51" s="3" t="str">
        <f t="shared" si="8"/>
        <v/>
      </c>
      <c r="AG51" s="3" t="str">
        <f t="shared" si="8"/>
        <v/>
      </c>
      <c r="AH51" s="3" t="str">
        <f t="shared" si="9"/>
        <v/>
      </c>
      <c r="AI51" s="3" t="str">
        <f t="shared" si="9"/>
        <v/>
      </c>
      <c r="AJ51" s="3" t="str">
        <f t="shared" si="9"/>
        <v/>
      </c>
      <c r="AK51" s="3" t="str">
        <f t="shared" si="9"/>
        <v/>
      </c>
      <c r="AL51" s="3" t="str">
        <f t="shared" si="9"/>
        <v/>
      </c>
      <c r="AM51" s="3" t="str">
        <f t="shared" si="9"/>
        <v/>
      </c>
      <c r="AN51" s="3" t="str">
        <f t="shared" si="9"/>
        <v/>
      </c>
      <c r="AO51" s="3" t="str">
        <f t="shared" si="9"/>
        <v/>
      </c>
      <c r="AP51" s="3" t="str">
        <f t="shared" si="9"/>
        <v/>
      </c>
      <c r="AQ51" s="3" t="str">
        <f t="shared" si="9"/>
        <v/>
      </c>
      <c r="AR51" s="3" t="str">
        <f t="shared" si="9"/>
        <v/>
      </c>
      <c r="AS51" s="3" t="str">
        <f t="shared" si="9"/>
        <v/>
      </c>
      <c r="AT51" s="3" t="str">
        <f t="shared" si="9"/>
        <v/>
      </c>
    </row>
    <row r="52" spans="1:46" ht="15.75" customHeight="1" thickBot="1" x14ac:dyDescent="0.3">
      <c r="A52" s="808"/>
      <c r="B52" s="166">
        <v>0.95833333333333337</v>
      </c>
      <c r="C52" s="65" t="str">
        <f>IFERROR(IF('PROGRAM-DERS'!C55="","",VLOOKUP('PROGRAM-DERS'!C55,Dersler!$C:$D,2,0)),"")</f>
        <v>Türk Dili Bölümü</v>
      </c>
      <c r="D52" s="66" t="str">
        <f>IFERROR(IF('PROGRAM-DERS'!D55="","",VLOOKUP('PROGRAM-DERS'!D55,Dersler!$C:$D,2,0)),"")</f>
        <v/>
      </c>
      <c r="E52" s="67" t="str">
        <f>IFERROR(IF('PROGRAM-DERS'!E55="","",VLOOKUP('PROGRAM-DERS'!E55,Dersler!$C:$D,2,0)),"")</f>
        <v/>
      </c>
      <c r="F52" s="170" t="str">
        <f>IFERROR(IF('PROGRAM-DERS'!F55="","",VLOOKUP('PROGRAM-DERS'!F55,Dersler!$C:$D,2,0)),"")</f>
        <v/>
      </c>
      <c r="G52" s="253" t="str">
        <f>IFERROR(IF('PROGRAM-DERS'!#REF!="","",VLOOKUP('PROGRAM-DERS'!#REF!,Dersler!$A:$B,2,0)),"")</f>
        <v/>
      </c>
      <c r="H52" s="65" t="str">
        <f>IFERROR(IF('PROGRAM-DERS'!G55="","",VLOOKUP('PROGRAM-DERS'!G55,Dersler!$C:$D,2,0)),"")</f>
        <v/>
      </c>
      <c r="I52" s="66" t="str">
        <f>IFERROR(IF('PROGRAM-DERS'!H55="","",VLOOKUP('PROGRAM-DERS'!H55,Dersler!$C:$D,2,0)),"")</f>
        <v/>
      </c>
      <c r="J52" s="66" t="str">
        <f>IFERROR(IF('PROGRAM-DERS'!I55="","",VLOOKUP('PROGRAM-DERS'!I55,Dersler!$C:$D,2,0)),"")</f>
        <v/>
      </c>
      <c r="K52" s="67" t="str">
        <f>IFERROR(IF('PROGRAM-DERS'!J55="","",VLOOKUP('PROGRAM-DERS'!J55,Dersler!$C:$D,2,0)),"")</f>
        <v/>
      </c>
      <c r="L52" s="1009" t="str">
        <f>IFERROR(IF('PROGRAM-DERS'!#REF!="","",VLOOKUP('PROGRAM-DERS'!#REF!,Dersler!$C:$D,2,0)),"")</f>
        <v/>
      </c>
      <c r="M52" s="1010" t="str">
        <f>IFERROR(IF('PROGRAM-DERS'!#REF!="","",VLOOKUP('PROGRAM-DERS'!#REF!,Dersler!$C:$D,2,0)),"")</f>
        <v/>
      </c>
      <c r="N52" s="1010" t="str">
        <f>IFERROR(IF('PROGRAM-DERS'!#REF!="","",VLOOKUP('PROGRAM-DERS'!#REF!,Dersler!$C:$D,2,0)),"")</f>
        <v/>
      </c>
      <c r="O52" s="1011" t="str">
        <f>IFERROR(IF('PROGRAM-DERS'!#REF!="","",VLOOKUP('PROGRAM-DERS'!#REF!,Dersler!$C:$D,2,0)),"")</f>
        <v/>
      </c>
      <c r="P52" s="197" t="str">
        <f>IFERROR(IF('PROGRAM-DERS'!O55="","",VLOOKUP('PROGRAM-DERS'!O55,Dersler!$C:$D,2,0)),"")</f>
        <v/>
      </c>
      <c r="Q52" s="139" t="str">
        <f>IFERROR(IF('PROGRAM-DERS'!P55="","",VLOOKUP('PROGRAM-DERS'!P55,Dersler!$C:$D,2,0)),"")</f>
        <v/>
      </c>
      <c r="R52" s="149" t="str">
        <f>IFERROR(IF('PROGRAM-DERS'!#REF!="","",VLOOKUP('PROGRAM-DERS'!#REF!,Dersler!$A:$B,2,0)),"")</f>
        <v/>
      </c>
      <c r="S52" s="321"/>
      <c r="T52" s="120" t="str">
        <f>IFERROR(IF('PROGRAM-DERS'!S55="","",VLOOKUP('PROGRAM-DERS'!S55,Dersler!$A:$B,2,0)),"")</f>
        <v/>
      </c>
      <c r="U52" s="141" t="str">
        <f>IFERROR(IF('PROGRAM-DERS'!T55="","",VLOOKUP('PROGRAM-DERS'!T55,Dersler!$A:$B,2,0)),"")</f>
        <v/>
      </c>
      <c r="V52" s="264" t="str">
        <f>IFERROR(IF('PROGRAM-DERS'!U55="","",VLOOKUP('PROGRAM-DERS'!U55,Dersler!$A:$B,2,0)),"")</f>
        <v/>
      </c>
      <c r="W52" s="142" t="str">
        <f>IFERROR(IF('PROGRAM-DERS'!V55="","",VLOOKUP('PROGRAM-DERS'!V55,Dersler!$A:$B,2,0)),"")</f>
        <v/>
      </c>
      <c r="X52" s="3" t="str">
        <f t="shared" ref="X52:AG61" si="10">IF(COUNTIF($C52:$W52,X$1)+COUNTIF($C52:$W52,CONCATENATE(X$1," (O)"))&gt;1,"Uyarı","")</f>
        <v/>
      </c>
      <c r="Y52" s="3" t="str">
        <f t="shared" si="10"/>
        <v/>
      </c>
      <c r="Z52" s="3" t="str">
        <f t="shared" si="10"/>
        <v/>
      </c>
      <c r="AA52" s="3" t="str">
        <f t="shared" si="10"/>
        <v/>
      </c>
      <c r="AB52" s="3" t="str">
        <f t="shared" si="10"/>
        <v/>
      </c>
      <c r="AC52" s="3" t="str">
        <f t="shared" si="10"/>
        <v/>
      </c>
      <c r="AD52" s="3" t="str">
        <f t="shared" si="10"/>
        <v/>
      </c>
      <c r="AE52" s="3" t="str">
        <f t="shared" si="10"/>
        <v/>
      </c>
      <c r="AF52" s="3" t="str">
        <f t="shared" si="10"/>
        <v/>
      </c>
      <c r="AG52" s="3" t="str">
        <f t="shared" si="10"/>
        <v/>
      </c>
      <c r="AH52" s="3" t="str">
        <f t="shared" ref="AH52:AT61" si="11">IF(COUNTIF($C52:$W52,AH$1)+COUNTIF($C52:$W52,CONCATENATE(AH$1," (O)"))&gt;1,"Uyarı","")</f>
        <v/>
      </c>
      <c r="AI52" s="3" t="str">
        <f t="shared" si="11"/>
        <v/>
      </c>
      <c r="AJ52" s="3" t="str">
        <f t="shared" si="11"/>
        <v/>
      </c>
      <c r="AK52" s="3" t="str">
        <f t="shared" si="11"/>
        <v/>
      </c>
      <c r="AL52" s="3" t="str">
        <f t="shared" si="11"/>
        <v/>
      </c>
      <c r="AM52" s="3" t="str">
        <f t="shared" si="11"/>
        <v/>
      </c>
      <c r="AN52" s="3" t="str">
        <f t="shared" si="11"/>
        <v/>
      </c>
      <c r="AO52" s="3" t="str">
        <f t="shared" si="11"/>
        <v/>
      </c>
      <c r="AP52" s="3" t="str">
        <f t="shared" si="11"/>
        <v/>
      </c>
      <c r="AQ52" s="3" t="str">
        <f t="shared" si="11"/>
        <v/>
      </c>
      <c r="AR52" s="3" t="str">
        <f t="shared" si="11"/>
        <v/>
      </c>
      <c r="AS52" s="3" t="str">
        <f t="shared" si="11"/>
        <v/>
      </c>
      <c r="AT52" s="3" t="str">
        <f t="shared" si="11"/>
        <v/>
      </c>
    </row>
    <row r="53" spans="1:46" ht="15.75" customHeight="1" x14ac:dyDescent="0.25">
      <c r="A53" s="806" t="s">
        <v>3</v>
      </c>
      <c r="B53" s="155">
        <v>0.29166666666666669</v>
      </c>
      <c r="C53" s="24" t="str">
        <f>IFERROR(IF('PROGRAM-DERS'!C56="","",VLOOKUP('PROGRAM-DERS'!C56,Dersler!$A:$B,2,0)),"")</f>
        <v>Türk Dili Bölümü</v>
      </c>
      <c r="D53" s="150" t="str">
        <f>IFERROR(IF('PROGRAM-DERS'!D56="","",VLOOKUP('PROGRAM-DERS'!D56,Dersler!$A:$B,2,0)),"")</f>
        <v/>
      </c>
      <c r="E53" s="69" t="str">
        <f>IFERROR(IF('PROGRAM-DERS'!E56="","",VLOOKUP('PROGRAM-DERS'!E56,Dersler!$A:$B,2,0)),"")</f>
        <v/>
      </c>
      <c r="F53" s="84" t="str">
        <f>IFERROR(IF('PROGRAM-DERS'!F56="","",VLOOKUP('PROGRAM-DERS'!F56,Dersler!$A:$B,2,0)),"")</f>
        <v/>
      </c>
      <c r="G53" s="254" t="str">
        <f>IFERROR(IF('PROGRAM-DERS'!#REF!="","",VLOOKUP('PROGRAM-DERS'!#REF!,Dersler!$A:$B,2,0)),"")</f>
        <v/>
      </c>
      <c r="H53" s="24" t="str">
        <f>IFERROR(IF('PROGRAM-DERS'!G56="","",VLOOKUP('PROGRAM-DERS'!G56,Dersler!$A:$B,2,0)),"")</f>
        <v/>
      </c>
      <c r="I53" s="70" t="str">
        <f>IFERROR(IF('PROGRAM-DERS'!H56="","",VLOOKUP('PROGRAM-DERS'!H56,Dersler!$A:$B,2,0)),"")</f>
        <v/>
      </c>
      <c r="J53" s="70" t="str">
        <f>IFERROR(IF('PROGRAM-DERS'!I56="","",VLOOKUP('PROGRAM-DERS'!I56,Dersler!$A:$B,2,0)),"")</f>
        <v/>
      </c>
      <c r="K53" s="69" t="str">
        <f>IFERROR(IF('PROGRAM-DERS'!J56="","",VLOOKUP('PROGRAM-DERS'!J56,Dersler!$A:$B,2,0)),"")</f>
        <v/>
      </c>
      <c r="L53" s="24" t="str">
        <f>IFERROR(IF('PROGRAM-DERS'!K56="","",VLOOKUP('PROGRAM-DERS'!K56,Dersler!$A:$B,2,0)),"")</f>
        <v/>
      </c>
      <c r="M53" s="70" t="str">
        <f>IFERROR(IF('PROGRAM-DERS'!L56="","",VLOOKUP('PROGRAM-DERS'!L56,Dersler!$A:$B,2,0)),"")</f>
        <v/>
      </c>
      <c r="N53" s="70" t="str">
        <f>IFERROR(IF('PROGRAM-DERS'!M56="","",VLOOKUP('PROGRAM-DERS'!M56,Dersler!$A:$B,2,0)),"")</f>
        <v/>
      </c>
      <c r="O53" s="70" t="str">
        <f>IFERROR(IF('PROGRAM-DERS'!N56="","",VLOOKUP('PROGRAM-DERS'!N56,Dersler!$A:$B,2,0)),"")</f>
        <v/>
      </c>
      <c r="P53" s="1000" t="str">
        <f>IFERROR(IF('PROGRAM-DERS'!O56="","",VLOOKUP('PROGRAM-DERS'!O56,Dersler!$A:$B,2,0)),"")</f>
        <v/>
      </c>
      <c r="Q53" s="1000" t="str">
        <f>IFERROR(IF('PROGRAM-DERS'!P56="","",VLOOKUP('PROGRAM-DERS'!P56,Dersler!$A:$B,2,0)),"")</f>
        <v/>
      </c>
      <c r="R53" s="1001" t="str">
        <f>IFERROR(IF('PROGRAM-DERS'!#REF!="","",VLOOKUP('PROGRAM-DERS'!#REF!,Dersler!$A:$B,2,0)),"")</f>
        <v/>
      </c>
      <c r="S53" s="315"/>
      <c r="T53" s="121" t="str">
        <f>IFERROR(IF('PROGRAM-DERS'!S56="","",VLOOKUP('PROGRAM-DERS'!S56,Dersler!$A:$B,2,0)),"")</f>
        <v/>
      </c>
      <c r="U53" s="144" t="str">
        <f>IFERROR(IF('PROGRAM-DERS'!T56="","",VLOOKUP('PROGRAM-DERS'!T56,Dersler!$A:$B,2,0)),"")</f>
        <v/>
      </c>
      <c r="V53" s="265" t="str">
        <f>IFERROR(IF('PROGRAM-DERS'!U56="","",VLOOKUP('PROGRAM-DERS'!U56,Dersler!$A:$B,2,0)),"")</f>
        <v/>
      </c>
      <c r="W53" s="145" t="str">
        <f>IFERROR(IF('PROGRAM-DERS'!V56="","",VLOOKUP('PROGRAM-DERS'!V56,Dersler!$A:$B,2,0)),"")</f>
        <v/>
      </c>
      <c r="X53" s="3" t="str">
        <f t="shared" si="10"/>
        <v/>
      </c>
      <c r="Y53" s="3" t="str">
        <f t="shared" si="10"/>
        <v/>
      </c>
      <c r="Z53" s="3" t="str">
        <f t="shared" si="10"/>
        <v/>
      </c>
      <c r="AA53" s="3" t="str">
        <f t="shared" si="10"/>
        <v/>
      </c>
      <c r="AB53" s="3" t="str">
        <f t="shared" si="10"/>
        <v/>
      </c>
      <c r="AC53" s="3" t="str">
        <f t="shared" si="10"/>
        <v/>
      </c>
      <c r="AD53" s="3" t="str">
        <f t="shared" si="10"/>
        <v/>
      </c>
      <c r="AE53" s="3" t="str">
        <f t="shared" si="10"/>
        <v/>
      </c>
      <c r="AF53" s="3" t="str">
        <f t="shared" si="10"/>
        <v/>
      </c>
      <c r="AG53" s="3" t="str">
        <f t="shared" si="10"/>
        <v/>
      </c>
      <c r="AH53" s="3" t="str">
        <f t="shared" si="11"/>
        <v/>
      </c>
      <c r="AI53" s="3" t="str">
        <f t="shared" si="11"/>
        <v/>
      </c>
      <c r="AJ53" s="3" t="str">
        <f t="shared" si="11"/>
        <v/>
      </c>
      <c r="AK53" s="3" t="str">
        <f t="shared" si="11"/>
        <v/>
      </c>
      <c r="AL53" s="3" t="str">
        <f t="shared" si="11"/>
        <v/>
      </c>
      <c r="AM53" s="3" t="str">
        <f t="shared" si="11"/>
        <v/>
      </c>
      <c r="AN53" s="3" t="str">
        <f t="shared" si="11"/>
        <v/>
      </c>
      <c r="AO53" s="3" t="str">
        <f t="shared" si="11"/>
        <v/>
      </c>
      <c r="AP53" s="3" t="str">
        <f t="shared" si="11"/>
        <v/>
      </c>
      <c r="AQ53" s="3" t="str">
        <f t="shared" si="11"/>
        <v/>
      </c>
      <c r="AR53" s="3" t="str">
        <f t="shared" si="11"/>
        <v/>
      </c>
      <c r="AS53" s="3" t="str">
        <f t="shared" si="11"/>
        <v/>
      </c>
      <c r="AT53" s="3" t="str">
        <f t="shared" si="11"/>
        <v/>
      </c>
    </row>
    <row r="54" spans="1:46" ht="15.75" customHeight="1" x14ac:dyDescent="0.25">
      <c r="A54" s="807"/>
      <c r="B54" s="152">
        <v>0.33333333333333331</v>
      </c>
      <c r="C54" s="29" t="str">
        <f>IFERROR(IF('PROGRAM-DERS'!C58="","",VLOOKUP('PROGRAM-DERS'!C58,Dersler!$A:$B,2,0)),"")</f>
        <v/>
      </c>
      <c r="D54" s="44" t="str">
        <f>IFERROR(IF('PROGRAM-DERS'!D58="","",VLOOKUP('PROGRAM-DERS'!D58,Dersler!$A:$B,2,0)),"")</f>
        <v/>
      </c>
      <c r="E54" s="85" t="str">
        <f>IFERROR(IF('PROGRAM-DERS'!E58="","",VLOOKUP('PROGRAM-DERS'!E58,Dersler!$A:$B,2,0)),"")</f>
        <v/>
      </c>
      <c r="F54" s="33" t="str">
        <f>IFERROR(IF('PROGRAM-DERS'!F58="","",VLOOKUP('PROGRAM-DERS'!F58,Dersler!$A:$B,2,0)),"")</f>
        <v/>
      </c>
      <c r="G54" s="225" t="str">
        <f>IFERROR(IF('PROGRAM-DERS'!#REF!="","",VLOOKUP('PROGRAM-DERS'!#REF!,Dersler!$A:$B,2,0)),"")</f>
        <v/>
      </c>
      <c r="H54" s="31" t="str">
        <f>IFERROR(IF('PROGRAM-DERS'!G58="","",VLOOKUP('PROGRAM-DERS'!G58,Dersler!$A:$B,2,0)),"")</f>
        <v/>
      </c>
      <c r="I54" s="35" t="str">
        <f>IFERROR(IF('PROGRAM-DERS'!H58="","",VLOOKUP('PROGRAM-DERS'!H58,Dersler!$A:$B,2,0)),"")</f>
        <v/>
      </c>
      <c r="J54" s="35" t="str">
        <f>IFERROR(IF('PROGRAM-DERS'!I58="","",VLOOKUP('PROGRAM-DERS'!I58,Dersler!$A:$B,2,0)),"")</f>
        <v/>
      </c>
      <c r="K54" s="32" t="str">
        <f>IFERROR(IF('PROGRAM-DERS'!J58="","",VLOOKUP('PROGRAM-DERS'!J58,Dersler!$A:$B,2,0)),"")</f>
        <v/>
      </c>
      <c r="L54" s="31" t="str">
        <f>IFERROR(IF('PROGRAM-DERS'!K58="","",VLOOKUP('PROGRAM-DERS'!K58,Dersler!$A:$B,2,0)),"")</f>
        <v/>
      </c>
      <c r="M54" s="35" t="str">
        <f>IFERROR(IF('PROGRAM-DERS'!L58="","",VLOOKUP('PROGRAM-DERS'!L58,Dersler!$A:$B,2,0)),"")</f>
        <v/>
      </c>
      <c r="N54" s="35" t="str">
        <f>IFERROR(IF('PROGRAM-DERS'!M58="","",VLOOKUP('PROGRAM-DERS'!M58,Dersler!$A:$B,2,0)),"")</f>
        <v/>
      </c>
      <c r="O54" s="35" t="str">
        <f>IFERROR(IF('PROGRAM-DERS'!N58="","",VLOOKUP('PROGRAM-DERS'!N58,Dersler!$A:$B,2,0)),"")</f>
        <v/>
      </c>
      <c r="P54" s="1012" t="str">
        <f>IFERROR(IF('PROGRAM-DERS'!O58="","",VLOOKUP('PROGRAM-DERS'!O58,Dersler!$A:$B,2,0)),"")</f>
        <v/>
      </c>
      <c r="Q54" s="1012" t="str">
        <f>IFERROR(IF('PROGRAM-DERS'!P58="","",VLOOKUP('PROGRAM-DERS'!P58,Dersler!$A:$B,2,0)),"")</f>
        <v/>
      </c>
      <c r="R54" s="1013" t="str">
        <f>IFERROR(IF('PROGRAM-DERS'!#REF!="","",VLOOKUP('PROGRAM-DERS'!#REF!,Dersler!$A:$B,2,0)),"")</f>
        <v/>
      </c>
      <c r="S54" s="316"/>
      <c r="T54" s="116" t="str">
        <f>IFERROR(IF('PROGRAM-DERS'!S58="","",VLOOKUP('PROGRAM-DERS'!S58,Dersler!$A:$B,2,0)),"")</f>
        <v/>
      </c>
      <c r="U54" s="124" t="str">
        <f>IFERROR(IF('PROGRAM-DERS'!T58="","",VLOOKUP('PROGRAM-DERS'!T58,Dersler!$A:$B,2,0)),"")</f>
        <v/>
      </c>
      <c r="V54" s="116" t="str">
        <f>IFERROR(IF('PROGRAM-DERS'!U58="","",VLOOKUP('PROGRAM-DERS'!U58,Dersler!$A:$B,2,0)),"")</f>
        <v/>
      </c>
      <c r="W54" s="131" t="str">
        <f>IFERROR(IF('PROGRAM-DERS'!V58="","",VLOOKUP('PROGRAM-DERS'!V58,Dersler!$A:$B,2,0)),"")</f>
        <v/>
      </c>
      <c r="X54" s="3" t="str">
        <f t="shared" si="10"/>
        <v/>
      </c>
      <c r="Y54" s="3" t="str">
        <f t="shared" si="10"/>
        <v/>
      </c>
      <c r="Z54" s="3" t="str">
        <f t="shared" si="10"/>
        <v/>
      </c>
      <c r="AA54" s="3" t="str">
        <f t="shared" si="10"/>
        <v/>
      </c>
      <c r="AB54" s="3" t="str">
        <f t="shared" si="10"/>
        <v/>
      </c>
      <c r="AC54" s="3" t="str">
        <f t="shared" si="10"/>
        <v/>
      </c>
      <c r="AD54" s="3" t="str">
        <f t="shared" si="10"/>
        <v/>
      </c>
      <c r="AE54" s="3" t="str">
        <f t="shared" si="10"/>
        <v/>
      </c>
      <c r="AF54" s="3" t="str">
        <f t="shared" si="10"/>
        <v/>
      </c>
      <c r="AG54" s="3" t="str">
        <f t="shared" si="10"/>
        <v/>
      </c>
      <c r="AH54" s="3" t="str">
        <f t="shared" si="11"/>
        <v/>
      </c>
      <c r="AI54" s="3" t="str">
        <f t="shared" si="11"/>
        <v/>
      </c>
      <c r="AJ54" s="3" t="str">
        <f t="shared" si="11"/>
        <v/>
      </c>
      <c r="AK54" s="3" t="str">
        <f t="shared" si="11"/>
        <v/>
      </c>
      <c r="AL54" s="3" t="str">
        <f t="shared" si="11"/>
        <v/>
      </c>
      <c r="AM54" s="3" t="str">
        <f t="shared" si="11"/>
        <v/>
      </c>
      <c r="AN54" s="3" t="str">
        <f t="shared" si="11"/>
        <v/>
      </c>
      <c r="AO54" s="3" t="str">
        <f t="shared" si="11"/>
        <v/>
      </c>
      <c r="AP54" s="3" t="str">
        <f t="shared" si="11"/>
        <v/>
      </c>
      <c r="AQ54" s="3" t="str">
        <f t="shared" si="11"/>
        <v/>
      </c>
      <c r="AR54" s="3" t="str">
        <f t="shared" si="11"/>
        <v/>
      </c>
      <c r="AS54" s="3" t="str">
        <f t="shared" si="11"/>
        <v/>
      </c>
      <c r="AT54" s="3" t="str">
        <f t="shared" si="11"/>
        <v/>
      </c>
    </row>
    <row r="55" spans="1:46" ht="15.75" customHeight="1" x14ac:dyDescent="0.25">
      <c r="A55" s="807"/>
      <c r="B55" s="102">
        <v>0.375</v>
      </c>
      <c r="C55" s="31" t="str">
        <f>IFERROR(IF('PROGRAM-DERS'!C59="","",VLOOKUP('PROGRAM-DERS'!C59,Dersler!$A:$B,2,0)),"")</f>
        <v/>
      </c>
      <c r="D55" s="35" t="str">
        <f>IFERROR(IF('PROGRAM-DERS'!D59="","",VLOOKUP('PROGRAM-DERS'!D59,Dersler!$A:$B,2,0)),"")</f>
        <v/>
      </c>
      <c r="E55" s="34" t="str">
        <f>IFERROR(IF('PROGRAM-DERS'!E59="","",VLOOKUP('PROGRAM-DERS'!E59,Dersler!$A:$B,2,0)),"")</f>
        <v/>
      </c>
      <c r="F55" s="171" t="str">
        <f>IFERROR(IF('PROGRAM-DERS'!F59="","",VLOOKUP('PROGRAM-DERS'!F59,Dersler!$A:$B,2,0)),"")</f>
        <v/>
      </c>
      <c r="G55" s="251" t="str">
        <f>IFERROR(IF('PROGRAM-DERS'!#REF!="","",VLOOKUP('PROGRAM-DERS'!#REF!,Dersler!$A:$B,2,0)),"")</f>
        <v/>
      </c>
      <c r="H55" s="31" t="str">
        <f>IFERROR(IF('PROGRAM-DERS'!G59="","",VLOOKUP('PROGRAM-DERS'!G59,Dersler!$A:$B,2,0)),"")</f>
        <v/>
      </c>
      <c r="I55" s="44" t="str">
        <f>IFERROR(IF('PROGRAM-DERS'!H59="","",VLOOKUP('PROGRAM-DERS'!H59,Dersler!$A:$B,2,0)),"")</f>
        <v/>
      </c>
      <c r="J55" s="34" t="str">
        <f>IFERROR(IF('PROGRAM-DERS'!I59="","",VLOOKUP('PROGRAM-DERS'!I59,Dersler!$A:$B,2,0)),"")</f>
        <v/>
      </c>
      <c r="K55" s="4" t="str">
        <f>IFERROR(IF('PROGRAM-DERS'!J59="","",VLOOKUP('PROGRAM-DERS'!J59,Dersler!$A:$B,2,0)),"")</f>
        <v/>
      </c>
      <c r="L55" s="29" t="str">
        <f>IFERROR(IF('PROGRAM-DERS'!K59="","",VLOOKUP('PROGRAM-DERS'!K59,Dersler!$A:$B,2,0)),"")</f>
        <v/>
      </c>
      <c r="M55" s="111" t="str">
        <f>IFERROR(IF('PROGRAM-DERS'!L59="","",VLOOKUP('PROGRAM-DERS'!L59,Dersler!$A:$B,2,0)),"")</f>
        <v/>
      </c>
      <c r="N55" s="37" t="str">
        <f>IFERROR(IF('PROGRAM-DERS'!M59="","",VLOOKUP('PROGRAM-DERS'!M59,Dersler!$A:$B,2,0)),"")</f>
        <v/>
      </c>
      <c r="O55" s="15" t="str">
        <f>IFERROR(IF('PROGRAM-DERS'!N59="","",VLOOKUP('PROGRAM-DERS'!N59,Dersler!$A:$B,2,0)),"")</f>
        <v/>
      </c>
      <c r="P55" s="249" t="str">
        <f>IFERROR(IF('PROGRAM-DERS'!O59="","",VLOOKUP('PROGRAM-DERS'!O59,Dersler!$A:$B,2,0)),"")</f>
        <v/>
      </c>
      <c r="Q55" s="38" t="str">
        <f>IFERROR(IF('PROGRAM-DERS'!P59="","",VLOOKUP('PROGRAM-DERS'!P59,Dersler!$A:$B,2,0)),"")</f>
        <v/>
      </c>
      <c r="R55" s="15" t="str">
        <f>IFERROR(IF('PROGRAM-DERS'!#REF!="","",VLOOKUP('PROGRAM-DERS'!#REF!,Dersler!$A:$B,2,0)),"")</f>
        <v/>
      </c>
      <c r="S55" s="291"/>
      <c r="T55" s="116" t="str">
        <f>IFERROR(IF('PROGRAM-DERS'!S59="","",VLOOKUP('PROGRAM-DERS'!S59,Dersler!$A:$B,2,0)),"")</f>
        <v/>
      </c>
      <c r="U55" s="124" t="str">
        <f>IFERROR(IF('PROGRAM-DERS'!T59="","",VLOOKUP('PROGRAM-DERS'!T59,Dersler!$A:$B,2,0)),"")</f>
        <v/>
      </c>
      <c r="V55" s="116" t="str">
        <f>IFERROR(IF('PROGRAM-DERS'!U59="","",VLOOKUP('PROGRAM-DERS'!U59,Dersler!$A:$B,2,0)),"")</f>
        <v/>
      </c>
      <c r="W55" s="131" t="str">
        <f>IFERROR(IF('PROGRAM-DERS'!V59="","",VLOOKUP('PROGRAM-DERS'!V59,Dersler!$A:$B,2,0)),"")</f>
        <v/>
      </c>
      <c r="X55" s="3" t="str">
        <f t="shared" si="10"/>
        <v/>
      </c>
      <c r="Y55" s="3" t="str">
        <f t="shared" si="10"/>
        <v/>
      </c>
      <c r="Z55" s="3" t="str">
        <f t="shared" si="10"/>
        <v/>
      </c>
      <c r="AA55" s="3" t="str">
        <f t="shared" si="10"/>
        <v/>
      </c>
      <c r="AB55" s="3" t="str">
        <f t="shared" si="10"/>
        <v/>
      </c>
      <c r="AC55" s="3" t="str">
        <f t="shared" si="10"/>
        <v/>
      </c>
      <c r="AD55" s="3" t="str">
        <f t="shared" si="10"/>
        <v/>
      </c>
      <c r="AE55" s="3" t="str">
        <f t="shared" si="10"/>
        <v/>
      </c>
      <c r="AF55" s="3" t="str">
        <f t="shared" si="10"/>
        <v/>
      </c>
      <c r="AG55" s="3" t="str">
        <f t="shared" si="10"/>
        <v/>
      </c>
      <c r="AH55" s="3" t="str">
        <f t="shared" si="11"/>
        <v/>
      </c>
      <c r="AI55" s="3" t="str">
        <f t="shared" si="11"/>
        <v/>
      </c>
      <c r="AJ55" s="3" t="str">
        <f t="shared" si="11"/>
        <v/>
      </c>
      <c r="AK55" s="3" t="str">
        <f t="shared" si="11"/>
        <v/>
      </c>
      <c r="AL55" s="3" t="str">
        <f t="shared" si="11"/>
        <v/>
      </c>
      <c r="AM55" s="3" t="str">
        <f t="shared" si="11"/>
        <v/>
      </c>
      <c r="AN55" s="3" t="str">
        <f t="shared" si="11"/>
        <v/>
      </c>
      <c r="AO55" s="3" t="str">
        <f t="shared" si="11"/>
        <v/>
      </c>
      <c r="AP55" s="3" t="str">
        <f t="shared" si="11"/>
        <v/>
      </c>
      <c r="AQ55" s="3" t="str">
        <f t="shared" si="11"/>
        <v/>
      </c>
      <c r="AR55" s="3" t="str">
        <f t="shared" si="11"/>
        <v/>
      </c>
      <c r="AS55" s="3" t="str">
        <f t="shared" si="11"/>
        <v/>
      </c>
      <c r="AT55" s="3" t="str">
        <f t="shared" si="11"/>
        <v/>
      </c>
    </row>
    <row r="56" spans="1:46" ht="15.75" customHeight="1" x14ac:dyDescent="0.25">
      <c r="A56" s="807"/>
      <c r="B56" s="102">
        <v>0.41666666666666702</v>
      </c>
      <c r="C56" s="31" t="str">
        <f>IFERROR(IF('PROGRAM-DERS'!C60="","",VLOOKUP('PROGRAM-DERS'!C60,Dersler!$A:$B,2,0)),"")</f>
        <v/>
      </c>
      <c r="D56" s="35" t="str">
        <f>IFERROR(IF('PROGRAM-DERS'!D60="","",VLOOKUP('PROGRAM-DERS'!D60,Dersler!$A:$B,2,0)),"")</f>
        <v/>
      </c>
      <c r="E56" s="34" t="str">
        <f>IFERROR(IF('PROGRAM-DERS'!E60="","",VLOOKUP('PROGRAM-DERS'!E60,Dersler!$A:$B,2,0)),"")</f>
        <v/>
      </c>
      <c r="F56" s="171" t="str">
        <f>IFERROR(IF('PROGRAM-DERS'!F60="","",VLOOKUP('PROGRAM-DERS'!F60,Dersler!$A:$B,2,0)),"")</f>
        <v/>
      </c>
      <c r="G56" s="251" t="str">
        <f>IFERROR(IF('PROGRAM-DERS'!#REF!="","",VLOOKUP('PROGRAM-DERS'!#REF!,Dersler!$A:$B,2,0)),"")</f>
        <v/>
      </c>
      <c r="H56" s="31" t="str">
        <f>IFERROR(IF('PROGRAM-DERS'!G60="","",VLOOKUP('PROGRAM-DERS'!G60,Dersler!$A:$B,2,0)),"")</f>
        <v/>
      </c>
      <c r="I56" s="44" t="str">
        <f>IFERROR(IF('PROGRAM-DERS'!H60="","",VLOOKUP('PROGRAM-DERS'!H60,Dersler!$A:$B,2,0)),"")</f>
        <v/>
      </c>
      <c r="J56" s="34" t="str">
        <f>IFERROR(IF('PROGRAM-DERS'!I60="","",VLOOKUP('PROGRAM-DERS'!I60,Dersler!$A:$B,2,0)),"")</f>
        <v/>
      </c>
      <c r="K56" s="4" t="str">
        <f>IFERROR(IF('PROGRAM-DERS'!J60="","",VLOOKUP('PROGRAM-DERS'!J60,Dersler!$A:$B,2,0)),"")</f>
        <v/>
      </c>
      <c r="L56" s="184" t="str">
        <f>IFERROR(IF('PROGRAM-DERS'!K60="","",VLOOKUP('PROGRAM-DERS'!K60,Dersler!$A:$B,2,0)),"")</f>
        <v/>
      </c>
      <c r="M56" s="111" t="str">
        <f>IFERROR(IF('PROGRAM-DERS'!L60="","",VLOOKUP('PROGRAM-DERS'!L60,Dersler!$A:$B,2,0)),"")</f>
        <v/>
      </c>
      <c r="N56" s="37" t="str">
        <f>IFERROR(IF('PROGRAM-DERS'!M60="","",VLOOKUP('PROGRAM-DERS'!M60,Dersler!$A:$B,2,0)),"")</f>
        <v/>
      </c>
      <c r="O56" s="15" t="str">
        <f>IFERROR(IF('PROGRAM-DERS'!N60="","",VLOOKUP('PROGRAM-DERS'!N60,Dersler!$A:$B,2,0)),"")</f>
        <v/>
      </c>
      <c r="P56" s="249" t="str">
        <f>IFERROR(IF('PROGRAM-DERS'!O60="","",VLOOKUP('PROGRAM-DERS'!O60,Dersler!$A:$B,2,0)),"")</f>
        <v/>
      </c>
      <c r="Q56" s="38" t="str">
        <f>IFERROR(IF('PROGRAM-DERS'!P60="","",VLOOKUP('PROGRAM-DERS'!P60,Dersler!$A:$B,2,0)),"")</f>
        <v/>
      </c>
      <c r="R56" s="44" t="str">
        <f>IFERROR(IF('PROGRAM-DERS'!#REF!="","",VLOOKUP('PROGRAM-DERS'!#REF!,Dersler!$A:$B,2,0)),"")</f>
        <v/>
      </c>
      <c r="S56" s="291"/>
      <c r="T56" s="116" t="str">
        <f>IFERROR(IF('PROGRAM-DERS'!S60="","",VLOOKUP('PROGRAM-DERS'!S60,Dersler!$A:$B,2,0)),"")</f>
        <v/>
      </c>
      <c r="U56" s="124" t="str">
        <f>IFERROR(IF('PROGRAM-DERS'!T60="","",VLOOKUP('PROGRAM-DERS'!T60,Dersler!$A:$B,2,0)),"")</f>
        <v/>
      </c>
      <c r="V56" s="116" t="str">
        <f>IFERROR(IF('PROGRAM-DERS'!U60="","",VLOOKUP('PROGRAM-DERS'!U60,Dersler!$A:$B,2,0)),"")</f>
        <v/>
      </c>
      <c r="W56" s="131" t="str">
        <f>IFERROR(IF('PROGRAM-DERS'!V60="","",VLOOKUP('PROGRAM-DERS'!V60,Dersler!$A:$B,2,0)),"")</f>
        <v/>
      </c>
      <c r="X56" s="3" t="str">
        <f t="shared" si="10"/>
        <v/>
      </c>
      <c r="Y56" s="3" t="str">
        <f t="shared" si="10"/>
        <v/>
      </c>
      <c r="Z56" s="3" t="str">
        <f t="shared" si="10"/>
        <v/>
      </c>
      <c r="AA56" s="3" t="str">
        <f t="shared" si="10"/>
        <v/>
      </c>
      <c r="AB56" s="3" t="str">
        <f t="shared" si="10"/>
        <v/>
      </c>
      <c r="AC56" s="3" t="str">
        <f t="shared" si="10"/>
        <v/>
      </c>
      <c r="AD56" s="3" t="str">
        <f t="shared" si="10"/>
        <v/>
      </c>
      <c r="AE56" s="3" t="str">
        <f t="shared" si="10"/>
        <v/>
      </c>
      <c r="AF56" s="3" t="str">
        <f t="shared" si="10"/>
        <v/>
      </c>
      <c r="AG56" s="3" t="str">
        <f t="shared" si="10"/>
        <v/>
      </c>
      <c r="AH56" s="3" t="str">
        <f t="shared" si="11"/>
        <v/>
      </c>
      <c r="AI56" s="3" t="str">
        <f t="shared" si="11"/>
        <v/>
      </c>
      <c r="AJ56" s="3" t="str">
        <f t="shared" si="11"/>
        <v/>
      </c>
      <c r="AK56" s="3" t="str">
        <f t="shared" si="11"/>
        <v/>
      </c>
      <c r="AL56" s="3" t="str">
        <f t="shared" si="11"/>
        <v/>
      </c>
      <c r="AM56" s="3" t="str">
        <f t="shared" si="11"/>
        <v/>
      </c>
      <c r="AN56" s="3" t="str">
        <f t="shared" si="11"/>
        <v/>
      </c>
      <c r="AO56" s="3" t="str">
        <f t="shared" si="11"/>
        <v/>
      </c>
      <c r="AP56" s="3" t="str">
        <f t="shared" si="11"/>
        <v/>
      </c>
      <c r="AQ56" s="3" t="str">
        <f t="shared" si="11"/>
        <v/>
      </c>
      <c r="AR56" s="3" t="str">
        <f t="shared" si="11"/>
        <v/>
      </c>
      <c r="AS56" s="3" t="str">
        <f t="shared" si="11"/>
        <v/>
      </c>
      <c r="AT56" s="3" t="str">
        <f t="shared" si="11"/>
        <v/>
      </c>
    </row>
    <row r="57" spans="1:46" ht="15.75" customHeight="1" x14ac:dyDescent="0.25">
      <c r="A57" s="807"/>
      <c r="B57" s="102">
        <v>0.45833333333333298</v>
      </c>
      <c r="C57" s="29" t="str">
        <f>IFERROR(IF('PROGRAM-DERS'!C61="","",VLOOKUP('PROGRAM-DERS'!C61,Dersler!$A:$B,2,0)),"")</f>
        <v/>
      </c>
      <c r="D57" s="30" t="str">
        <f>IFERROR(IF('PROGRAM-DERS'!D61="","",VLOOKUP('PROGRAM-DERS'!D61,Dersler!$A:$B,2,0)),"")</f>
        <v/>
      </c>
      <c r="E57" s="4" t="str">
        <f>IFERROR(IF('PROGRAM-DERS'!E61="","",VLOOKUP('PROGRAM-DERS'!E61,Dersler!$A:$B,2,0)),"")</f>
        <v/>
      </c>
      <c r="F57" s="171" t="str">
        <f>IFERROR(IF('PROGRAM-DERS'!F61="","",VLOOKUP('PROGRAM-DERS'!F61,Dersler!$A:$B,2,0)),"")</f>
        <v/>
      </c>
      <c r="G57" s="251" t="str">
        <f>IFERROR(IF('PROGRAM-DERS'!#REF!="","",VLOOKUP('PROGRAM-DERS'!#REF!,Dersler!$A:$B,2,0)),"")</f>
        <v/>
      </c>
      <c r="H57" s="367" t="str">
        <f>IFERROR(IF('PROGRAM-DERS'!G61="","",VLOOKUP('PROGRAM-DERS'!G61,Dersler!$A:$B,2,0)),"")</f>
        <v/>
      </c>
      <c r="I57" s="35" t="str">
        <f>IFERROR(IF('PROGRAM-DERS'!H61="","",VLOOKUP('PROGRAM-DERS'!H61,Dersler!$A:$B,2,0)),"")</f>
        <v/>
      </c>
      <c r="J57" s="111" t="str">
        <f>IFERROR(IF('PROGRAM-DERS'!I61="","",VLOOKUP('PROGRAM-DERS'!I61,Dersler!$A:$B,2,0)),"")</f>
        <v/>
      </c>
      <c r="K57" s="4" t="str">
        <f>IFERROR(IF('PROGRAM-DERS'!J61="","",VLOOKUP('PROGRAM-DERS'!J61,Dersler!$A:$B,2,0)),"")</f>
        <v/>
      </c>
      <c r="L57" s="184" t="str">
        <f>IFERROR(IF('PROGRAM-DERS'!K61="","",VLOOKUP('PROGRAM-DERS'!K61,Dersler!$A:$B,2,0)),"")</f>
        <v/>
      </c>
      <c r="M57" s="111" t="str">
        <f>IFERROR(IF('PROGRAM-DERS'!L61="","",VLOOKUP('PROGRAM-DERS'!L61,Dersler!$A:$B,2,0)),"")</f>
        <v/>
      </c>
      <c r="N57" s="37" t="str">
        <f>IFERROR(IF('PROGRAM-DERS'!M61="","",VLOOKUP('PROGRAM-DERS'!M61,Dersler!$A:$B,2,0)),"")</f>
        <v/>
      </c>
      <c r="O57" s="44" t="str">
        <f>IFERROR(IF('PROGRAM-DERS'!N61="","",VLOOKUP('PROGRAM-DERS'!N61,Dersler!$A:$B,2,0)),"")</f>
        <v/>
      </c>
      <c r="P57" s="249" t="str">
        <f>IFERROR(IF('PROGRAM-DERS'!O61="","",VLOOKUP('PROGRAM-DERS'!O61,Dersler!$A:$B,2,0)),"")</f>
        <v/>
      </c>
      <c r="Q57" s="38" t="str">
        <f>IFERROR(IF('PROGRAM-DERS'!P61="","",VLOOKUP('PROGRAM-DERS'!P61,Dersler!$A:$B,2,0)),"")</f>
        <v/>
      </c>
      <c r="R57" s="44" t="str">
        <f>IFERROR(IF('PROGRAM-DERS'!#REF!="","",VLOOKUP('PROGRAM-DERS'!#REF!,Dersler!$A:$B,2,0)),"")</f>
        <v/>
      </c>
      <c r="S57" s="291"/>
      <c r="T57" s="116" t="str">
        <f>IFERROR(IF('PROGRAM-DERS'!S61="","",VLOOKUP('PROGRAM-DERS'!S61,Dersler!$A:$B,2,0)),"")</f>
        <v/>
      </c>
      <c r="U57" s="124" t="str">
        <f>IFERROR(IF('PROGRAM-DERS'!T61="","",VLOOKUP('PROGRAM-DERS'!T61,Dersler!$A:$B,2,0)),"")</f>
        <v/>
      </c>
      <c r="V57" s="116" t="str">
        <f>IFERROR(IF('PROGRAM-DERS'!U61="","",VLOOKUP('PROGRAM-DERS'!U61,Dersler!$A:$B,2,0)),"")</f>
        <v/>
      </c>
      <c r="W57" s="131" t="str">
        <f>IFERROR(IF('PROGRAM-DERS'!V61="","",VLOOKUP('PROGRAM-DERS'!V61,Dersler!$A:$B,2,0)),"")</f>
        <v/>
      </c>
      <c r="X57" s="3" t="str">
        <f t="shared" si="10"/>
        <v/>
      </c>
      <c r="Y57" s="3" t="str">
        <f t="shared" si="10"/>
        <v/>
      </c>
      <c r="Z57" s="3" t="str">
        <f t="shared" si="10"/>
        <v/>
      </c>
      <c r="AA57" s="3" t="str">
        <f t="shared" si="10"/>
        <v/>
      </c>
      <c r="AB57" s="3" t="str">
        <f t="shared" si="10"/>
        <v/>
      </c>
      <c r="AC57" s="3" t="str">
        <f t="shared" si="10"/>
        <v/>
      </c>
      <c r="AD57" s="3" t="str">
        <f t="shared" si="10"/>
        <v/>
      </c>
      <c r="AE57" s="3" t="str">
        <f t="shared" si="10"/>
        <v/>
      </c>
      <c r="AF57" s="3" t="str">
        <f t="shared" si="10"/>
        <v/>
      </c>
      <c r="AG57" s="3" t="str">
        <f t="shared" si="10"/>
        <v/>
      </c>
      <c r="AH57" s="3" t="str">
        <f t="shared" si="11"/>
        <v/>
      </c>
      <c r="AI57" s="3" t="str">
        <f t="shared" si="11"/>
        <v/>
      </c>
      <c r="AJ57" s="3" t="str">
        <f t="shared" si="11"/>
        <v/>
      </c>
      <c r="AK57" s="3" t="str">
        <f t="shared" si="11"/>
        <v/>
      </c>
      <c r="AL57" s="3" t="str">
        <f t="shared" si="11"/>
        <v/>
      </c>
      <c r="AM57" s="3" t="str">
        <f t="shared" si="11"/>
        <v/>
      </c>
      <c r="AN57" s="3" t="str">
        <f t="shared" si="11"/>
        <v/>
      </c>
      <c r="AO57" s="3" t="str">
        <f t="shared" si="11"/>
        <v/>
      </c>
      <c r="AP57" s="3" t="str">
        <f t="shared" si="11"/>
        <v/>
      </c>
      <c r="AQ57" s="3" t="str">
        <f t="shared" si="11"/>
        <v/>
      </c>
      <c r="AR57" s="3" t="str">
        <f t="shared" si="11"/>
        <v/>
      </c>
      <c r="AS57" s="3" t="str">
        <f t="shared" si="11"/>
        <v/>
      </c>
      <c r="AT57" s="3" t="str">
        <f t="shared" si="11"/>
        <v/>
      </c>
    </row>
    <row r="58" spans="1:46" ht="15.75" customHeight="1" x14ac:dyDescent="0.25">
      <c r="A58" s="807"/>
      <c r="B58" s="102">
        <v>0.5</v>
      </c>
      <c r="C58" s="29" t="str">
        <f>IFERROR(IF('PROGRAM-DERS'!C62="","",VLOOKUP('PROGRAM-DERS'!C62,Dersler!$A:$B,2,0)),"")</f>
        <v/>
      </c>
      <c r="D58" s="30" t="str">
        <f>IFERROR(IF('PROGRAM-DERS'!D62="","",VLOOKUP('PROGRAM-DERS'!D62,Dersler!$A:$B,2,0)),"")</f>
        <v/>
      </c>
      <c r="E58" s="4" t="str">
        <f>IFERROR(IF('PROGRAM-DERS'!E62="","",VLOOKUP('PROGRAM-DERS'!E62,Dersler!$A:$B,2,0)),"")</f>
        <v/>
      </c>
      <c r="F58" s="171" t="str">
        <f>IFERROR(IF('PROGRAM-DERS'!F62="","",VLOOKUP('PROGRAM-DERS'!F62,Dersler!$A:$B,2,0)),"")</f>
        <v/>
      </c>
      <c r="G58" s="251" t="str">
        <f>IFERROR(IF('PROGRAM-DERS'!#REF!="","",VLOOKUP('PROGRAM-DERS'!#REF!,Dersler!$A:$B,2,0)),"")</f>
        <v/>
      </c>
      <c r="H58" s="40" t="str">
        <f>IFERROR(IF('PROGRAM-DERS'!G62="","",VLOOKUP('PROGRAM-DERS'!G62,Dersler!$A:$B,2,0)),"")</f>
        <v/>
      </c>
      <c r="I58" s="35" t="str">
        <f>IFERROR(IF('PROGRAM-DERS'!H62="","",VLOOKUP('PROGRAM-DERS'!H62,Dersler!$A:$B,2,0)),"")</f>
        <v/>
      </c>
      <c r="J58" s="111" t="str">
        <f>IFERROR(IF('PROGRAM-DERS'!I62="","",VLOOKUP('PROGRAM-DERS'!I62,Dersler!$A:$B,2,0)),"")</f>
        <v/>
      </c>
      <c r="K58" s="4" t="str">
        <f>IFERROR(IF('PROGRAM-DERS'!J62="","",VLOOKUP('PROGRAM-DERS'!J62,Dersler!$A:$B,2,0)),"")</f>
        <v/>
      </c>
      <c r="L58" s="40" t="str">
        <f>IFERROR(IF('PROGRAM-DERS'!K62="","",VLOOKUP('PROGRAM-DERS'!K62,Dersler!$A:$B,2,0)),"")</f>
        <v/>
      </c>
      <c r="M58" s="111" t="str">
        <f>IFERROR(IF('PROGRAM-DERS'!L62="","",VLOOKUP('PROGRAM-DERS'!L62,Dersler!$A:$B,2,0)),"")</f>
        <v/>
      </c>
      <c r="N58" s="35" t="str">
        <f>IFERROR(IF('PROGRAM-DERS'!M62="","",VLOOKUP('PROGRAM-DERS'!M62,Dersler!$A:$B,2,0)),"")</f>
        <v/>
      </c>
      <c r="O58" s="35" t="str">
        <f>IFERROR(IF('PROGRAM-DERS'!N62="","",VLOOKUP('PROGRAM-DERS'!N62,Dersler!$A:$B,2,0)),"")</f>
        <v/>
      </c>
      <c r="P58" s="249" t="str">
        <f>IFERROR(IF('PROGRAM-DERS'!O62="","",VLOOKUP('PROGRAM-DERS'!O62,Dersler!$A:$B,2,0)),"")</f>
        <v/>
      </c>
      <c r="Q58" s="38" t="str">
        <f>IFERROR(IF('PROGRAM-DERS'!P62="","",VLOOKUP('PROGRAM-DERS'!P62,Dersler!$A:$B,2,0)),"")</f>
        <v/>
      </c>
      <c r="R58" s="44" t="str">
        <f>IFERROR(IF('PROGRAM-DERS'!#REF!="","",VLOOKUP('PROGRAM-DERS'!#REF!,Dersler!$A:$B,2,0)),"")</f>
        <v/>
      </c>
      <c r="S58" s="291"/>
      <c r="T58" s="116" t="str">
        <f>IFERROR(IF('PROGRAM-DERS'!S62="","",VLOOKUP('PROGRAM-DERS'!S62,Dersler!$A:$B,2,0)),"")</f>
        <v/>
      </c>
      <c r="U58" s="124" t="str">
        <f>IFERROR(IF('PROGRAM-DERS'!T62="","",VLOOKUP('PROGRAM-DERS'!T62,Dersler!$A:$B,2,0)),"")</f>
        <v/>
      </c>
      <c r="V58" s="116" t="str">
        <f>IFERROR(IF('PROGRAM-DERS'!U62="","",VLOOKUP('PROGRAM-DERS'!U62,Dersler!$A:$B,2,0)),"")</f>
        <v/>
      </c>
      <c r="W58" s="131" t="str">
        <f>IFERROR(IF('PROGRAM-DERS'!V62="","",VLOOKUP('PROGRAM-DERS'!V62,Dersler!$A:$B,2,0)),"")</f>
        <v/>
      </c>
      <c r="X58" s="3" t="str">
        <f t="shared" si="10"/>
        <v/>
      </c>
      <c r="Y58" s="3" t="str">
        <f t="shared" si="10"/>
        <v/>
      </c>
      <c r="Z58" s="3" t="str">
        <f t="shared" si="10"/>
        <v/>
      </c>
      <c r="AA58" s="3" t="str">
        <f t="shared" si="10"/>
        <v/>
      </c>
      <c r="AB58" s="3" t="str">
        <f t="shared" si="10"/>
        <v/>
      </c>
      <c r="AC58" s="3" t="str">
        <f t="shared" si="10"/>
        <v/>
      </c>
      <c r="AD58" s="3" t="str">
        <f t="shared" si="10"/>
        <v/>
      </c>
      <c r="AE58" s="3" t="str">
        <f t="shared" si="10"/>
        <v/>
      </c>
      <c r="AF58" s="3" t="str">
        <f t="shared" si="10"/>
        <v/>
      </c>
      <c r="AG58" s="3" t="str">
        <f t="shared" si="10"/>
        <v/>
      </c>
      <c r="AH58" s="3" t="str">
        <f t="shared" si="11"/>
        <v/>
      </c>
      <c r="AI58" s="3" t="str">
        <f t="shared" si="11"/>
        <v/>
      </c>
      <c r="AJ58" s="3" t="str">
        <f t="shared" si="11"/>
        <v/>
      </c>
      <c r="AK58" s="3" t="str">
        <f t="shared" si="11"/>
        <v/>
      </c>
      <c r="AL58" s="3" t="str">
        <f t="shared" si="11"/>
        <v/>
      </c>
      <c r="AM58" s="3" t="str">
        <f t="shared" si="11"/>
        <v/>
      </c>
      <c r="AN58" s="3" t="str">
        <f t="shared" si="11"/>
        <v/>
      </c>
      <c r="AO58" s="3" t="str">
        <f t="shared" si="11"/>
        <v/>
      </c>
      <c r="AP58" s="3" t="str">
        <f t="shared" si="11"/>
        <v/>
      </c>
      <c r="AQ58" s="3" t="str">
        <f t="shared" si="11"/>
        <v/>
      </c>
      <c r="AR58" s="3" t="str">
        <f t="shared" si="11"/>
        <v/>
      </c>
      <c r="AS58" s="3" t="str">
        <f t="shared" si="11"/>
        <v/>
      </c>
      <c r="AT58" s="3" t="str">
        <f t="shared" si="11"/>
        <v/>
      </c>
    </row>
    <row r="59" spans="1:46" ht="15.75" customHeight="1" x14ac:dyDescent="0.25">
      <c r="A59" s="807"/>
      <c r="B59" s="102">
        <v>0.54166666666666596</v>
      </c>
      <c r="C59" s="29" t="str">
        <f>IFERROR(IF('PROGRAM-DERS'!C63="","",VLOOKUP('PROGRAM-DERS'!C63,Dersler!$A:$B,2,0)),"")</f>
        <v/>
      </c>
      <c r="D59" s="30" t="str">
        <f>IFERROR(IF('PROGRAM-DERS'!D63="","",VLOOKUP('PROGRAM-DERS'!D63,Dersler!$A:$B,2,0)),"")</f>
        <v/>
      </c>
      <c r="E59" s="156" t="str">
        <f>IFERROR(IF('PROGRAM-DERS'!E63="","",VLOOKUP('PROGRAM-DERS'!E63,Dersler!$A:$B,2,0)),"")</f>
        <v/>
      </c>
      <c r="F59" s="174" t="str">
        <f>IFERROR(IF('PROGRAM-DERS'!F63="","",VLOOKUP('PROGRAM-DERS'!F63,Dersler!$A:$B,2,0)),"")</f>
        <v/>
      </c>
      <c r="G59" s="257" t="str">
        <f>IFERROR(IF('PROGRAM-DERS'!#REF!="","",VLOOKUP('PROGRAM-DERS'!#REF!,Dersler!$A:$B,2,0)),"")</f>
        <v/>
      </c>
      <c r="H59" s="40" t="str">
        <f>IFERROR(IF('PROGRAM-DERS'!G63="","",VLOOKUP('PROGRAM-DERS'!G63,Dersler!$A:$B,2,0)),"")</f>
        <v/>
      </c>
      <c r="I59" s="44" t="str">
        <f>IFERROR(IF('PROGRAM-DERS'!H63="","",VLOOKUP('PROGRAM-DERS'!H63,Dersler!$A:$B,2,0)),"")</f>
        <v/>
      </c>
      <c r="J59" s="325" t="str">
        <f>IFERROR(IF('PROGRAM-DERS'!I63="","",VLOOKUP('PROGRAM-DERS'!I63,Dersler!$A:$B,2,0)),"")</f>
        <v/>
      </c>
      <c r="K59" s="4" t="str">
        <f>IFERROR(IF('PROGRAM-DERS'!J63="","",VLOOKUP('PROGRAM-DERS'!J63,Dersler!$A:$B,2,0)),"")</f>
        <v/>
      </c>
      <c r="L59" s="40" t="str">
        <f>IFERROR(IF('PROGRAM-DERS'!K63="","",VLOOKUP('PROGRAM-DERS'!K63,Dersler!$A:$B,2,0)),"")</f>
        <v/>
      </c>
      <c r="M59" s="111" t="str">
        <f>IFERROR(IF('PROGRAM-DERS'!L63="","",VLOOKUP('PROGRAM-DERS'!L63,Dersler!$A:$B,2,0)),"")</f>
        <v/>
      </c>
      <c r="N59" s="35" t="str">
        <f>IFERROR(IF('PROGRAM-DERS'!M63="","",VLOOKUP('PROGRAM-DERS'!M63,Dersler!$A:$B,2,0)),"")</f>
        <v/>
      </c>
      <c r="O59" s="44" t="str">
        <f>IFERROR(IF('PROGRAM-DERS'!N63="","",VLOOKUP('PROGRAM-DERS'!N63,Dersler!$A:$B,2,0)),"")</f>
        <v/>
      </c>
      <c r="P59" s="249" t="str">
        <f>IFERROR(IF('PROGRAM-DERS'!O63="","",VLOOKUP('PROGRAM-DERS'!O63,Dersler!$A:$B,2,0)),"")</f>
        <v/>
      </c>
      <c r="Q59" s="38" t="str">
        <f>IFERROR(IF('PROGRAM-DERS'!P63="","",VLOOKUP('PROGRAM-DERS'!P63,Dersler!$A:$B,2,0)),"")</f>
        <v/>
      </c>
      <c r="R59" s="44" t="str">
        <f>IFERROR(IF('PROGRAM-DERS'!#REF!="","",VLOOKUP('PROGRAM-DERS'!#REF!,Dersler!$A:$B,2,0)),"")</f>
        <v/>
      </c>
      <c r="S59" s="291"/>
      <c r="T59" s="116" t="str">
        <f>IFERROR(IF('PROGRAM-DERS'!S63="","",VLOOKUP('PROGRAM-DERS'!S63,Dersler!$A:$B,2,0)),"")</f>
        <v/>
      </c>
      <c r="U59" s="118" t="str">
        <f>IFERROR(IF('PROGRAM-DERS'!T63="","",VLOOKUP('PROGRAM-DERS'!T63,Dersler!$A:$B,2,0)),"")</f>
        <v/>
      </c>
      <c r="V59" s="266" t="str">
        <f>IFERROR(IF('PROGRAM-DERS'!U63="","",VLOOKUP('PROGRAM-DERS'!U63,Dersler!$A:$B,2,0)),"")</f>
        <v/>
      </c>
      <c r="W59" s="131" t="str">
        <f>IFERROR(IF('PROGRAM-DERS'!V63="","",VLOOKUP('PROGRAM-DERS'!V63,Dersler!$A:$B,2,0)),"")</f>
        <v/>
      </c>
      <c r="X59" s="3" t="str">
        <f t="shared" si="10"/>
        <v/>
      </c>
      <c r="Y59" s="3" t="str">
        <f t="shared" si="10"/>
        <v/>
      </c>
      <c r="Z59" s="3" t="str">
        <f t="shared" si="10"/>
        <v/>
      </c>
      <c r="AA59" s="3" t="str">
        <f t="shared" si="10"/>
        <v/>
      </c>
      <c r="AB59" s="3" t="str">
        <f t="shared" si="10"/>
        <v/>
      </c>
      <c r="AC59" s="3" t="str">
        <f t="shared" si="10"/>
        <v/>
      </c>
      <c r="AD59" s="3" t="str">
        <f t="shared" si="10"/>
        <v/>
      </c>
      <c r="AE59" s="3" t="str">
        <f t="shared" si="10"/>
        <v/>
      </c>
      <c r="AF59" s="3" t="str">
        <f t="shared" si="10"/>
        <v/>
      </c>
      <c r="AG59" s="3" t="str">
        <f t="shared" si="10"/>
        <v/>
      </c>
      <c r="AH59" s="3" t="str">
        <f t="shared" si="11"/>
        <v/>
      </c>
      <c r="AI59" s="3" t="str">
        <f t="shared" si="11"/>
        <v/>
      </c>
      <c r="AJ59" s="3" t="str">
        <f t="shared" si="11"/>
        <v/>
      </c>
      <c r="AK59" s="3" t="str">
        <f t="shared" si="11"/>
        <v/>
      </c>
      <c r="AL59" s="3" t="str">
        <f t="shared" si="11"/>
        <v/>
      </c>
      <c r="AM59" s="3" t="str">
        <f t="shared" si="11"/>
        <v/>
      </c>
      <c r="AN59" s="3" t="str">
        <f t="shared" si="11"/>
        <v/>
      </c>
      <c r="AO59" s="3" t="str">
        <f t="shared" si="11"/>
        <v/>
      </c>
      <c r="AP59" s="3" t="str">
        <f t="shared" si="11"/>
        <v/>
      </c>
      <c r="AQ59" s="3" t="str">
        <f t="shared" si="11"/>
        <v/>
      </c>
      <c r="AR59" s="3" t="str">
        <f t="shared" si="11"/>
        <v/>
      </c>
      <c r="AS59" s="3" t="str">
        <f t="shared" si="11"/>
        <v/>
      </c>
      <c r="AT59" s="3" t="str">
        <f t="shared" si="11"/>
        <v/>
      </c>
    </row>
    <row r="60" spans="1:46" ht="15.75" customHeight="1" x14ac:dyDescent="0.25">
      <c r="A60" s="807"/>
      <c r="B60" s="102">
        <v>0.58333333333333304</v>
      </c>
      <c r="C60" s="29" t="str">
        <f>IFERROR(IF('PROGRAM-DERS'!C64="","",VLOOKUP('PROGRAM-DERS'!C64,Dersler!$A:$B,2,0)),"")</f>
        <v/>
      </c>
      <c r="D60" s="30" t="str">
        <f>IFERROR(IF('PROGRAM-DERS'!D64="","",VLOOKUP('PROGRAM-DERS'!D64,Dersler!$A:$B,2,0)),"")</f>
        <v/>
      </c>
      <c r="E60" s="156" t="str">
        <f>IFERROR(IF('PROGRAM-DERS'!E64="","",VLOOKUP('PROGRAM-DERS'!E64,Dersler!$A:$B,2,0)),"")</f>
        <v/>
      </c>
      <c r="F60" s="174" t="str">
        <f>IFERROR(IF('PROGRAM-DERS'!F64="","",VLOOKUP('PROGRAM-DERS'!F64,Dersler!$A:$B,2,0)),"")</f>
        <v/>
      </c>
      <c r="G60" s="257" t="str">
        <f>IFERROR(IF('PROGRAM-DERS'!#REF!="","",VLOOKUP('PROGRAM-DERS'!#REF!,Dersler!$A:$B,2,0)),"")</f>
        <v/>
      </c>
      <c r="H60" s="40" t="str">
        <f>IFERROR(IF('PROGRAM-DERS'!G64="","",VLOOKUP('PROGRAM-DERS'!G64,Dersler!$A:$B,2,0)),"")</f>
        <v/>
      </c>
      <c r="I60" s="44" t="str">
        <f>IFERROR(IF('PROGRAM-DERS'!H64="","",VLOOKUP('PROGRAM-DERS'!H64,Dersler!$A:$B,2,0)),"")</f>
        <v/>
      </c>
      <c r="J60" s="111" t="str">
        <f>IFERROR(IF('PROGRAM-DERS'!I64="","",VLOOKUP('PROGRAM-DERS'!I64,Dersler!$A:$B,2,0)),"")</f>
        <v/>
      </c>
      <c r="K60" s="4" t="str">
        <f>IFERROR(IF('PROGRAM-DERS'!J64="","",VLOOKUP('PROGRAM-DERS'!J64,Dersler!$A:$B,2,0)),"")</f>
        <v/>
      </c>
      <c r="L60" s="40" t="str">
        <f>IFERROR(IF('PROGRAM-DERS'!K64="","",VLOOKUP('PROGRAM-DERS'!K64,Dersler!$A:$B,2,0)),"")</f>
        <v/>
      </c>
      <c r="M60" s="111" t="str">
        <f>IFERROR(IF('PROGRAM-DERS'!L64="","",VLOOKUP('PROGRAM-DERS'!L64,Dersler!$A:$B,2,0)),"")</f>
        <v/>
      </c>
      <c r="N60" s="35" t="str">
        <f>IFERROR(IF('PROGRAM-DERS'!M64="","",VLOOKUP('PROGRAM-DERS'!M64,Dersler!$A:$B,2,0)),"")</f>
        <v/>
      </c>
      <c r="O60" s="44" t="str">
        <f>IFERROR(IF('PROGRAM-DERS'!N64="","",VLOOKUP('PROGRAM-DERS'!N64,Dersler!$A:$B,2,0)),"")</f>
        <v/>
      </c>
      <c r="P60" s="249" t="str">
        <f>IFERROR(IF('PROGRAM-DERS'!O64="","",VLOOKUP('PROGRAM-DERS'!O64,Dersler!$A:$B,2,0)),"")</f>
        <v/>
      </c>
      <c r="Q60" s="38" t="str">
        <f>IFERROR(IF('PROGRAM-DERS'!P64="","",VLOOKUP('PROGRAM-DERS'!P64,Dersler!$A:$B,2,0)),"")</f>
        <v/>
      </c>
      <c r="R60" s="44" t="str">
        <f>IFERROR(IF('PROGRAM-DERS'!#REF!="","",VLOOKUP('PROGRAM-DERS'!#REF!,Dersler!$A:$B,2,0)),"")</f>
        <v/>
      </c>
      <c r="S60" s="291"/>
      <c r="T60" s="116" t="str">
        <f>IFERROR(IF('PROGRAM-DERS'!S64="","",VLOOKUP('PROGRAM-DERS'!S64,Dersler!$A:$B,2,0)),"")</f>
        <v/>
      </c>
      <c r="U60" s="118" t="str">
        <f>IFERROR(IF('PROGRAM-DERS'!T64="","",VLOOKUP('PROGRAM-DERS'!T64,Dersler!$A:$B,2,0)),"")</f>
        <v/>
      </c>
      <c r="V60" s="266" t="str">
        <f>IFERROR(IF('PROGRAM-DERS'!U64="","",VLOOKUP('PROGRAM-DERS'!U64,Dersler!$A:$B,2,0)),"")</f>
        <v/>
      </c>
      <c r="W60" s="131" t="str">
        <f>IFERROR(IF('PROGRAM-DERS'!V64="","",VLOOKUP('PROGRAM-DERS'!V64,Dersler!$A:$B,2,0)),"")</f>
        <v/>
      </c>
      <c r="X60" s="3" t="str">
        <f t="shared" si="10"/>
        <v/>
      </c>
      <c r="Y60" s="3" t="str">
        <f t="shared" si="10"/>
        <v/>
      </c>
      <c r="Z60" s="3" t="str">
        <f t="shared" si="10"/>
        <v/>
      </c>
      <c r="AA60" s="3" t="str">
        <f t="shared" si="10"/>
        <v/>
      </c>
      <c r="AB60" s="3" t="str">
        <f t="shared" si="10"/>
        <v/>
      </c>
      <c r="AC60" s="3" t="str">
        <f t="shared" si="10"/>
        <v/>
      </c>
      <c r="AD60" s="3" t="str">
        <f t="shared" si="10"/>
        <v/>
      </c>
      <c r="AE60" s="3" t="str">
        <f t="shared" si="10"/>
        <v/>
      </c>
      <c r="AF60" s="3" t="str">
        <f t="shared" si="10"/>
        <v/>
      </c>
      <c r="AG60" s="3" t="str">
        <f t="shared" si="10"/>
        <v/>
      </c>
      <c r="AH60" s="3" t="str">
        <f t="shared" si="11"/>
        <v/>
      </c>
      <c r="AI60" s="3" t="str">
        <f t="shared" si="11"/>
        <v/>
      </c>
      <c r="AJ60" s="3" t="str">
        <f t="shared" si="11"/>
        <v/>
      </c>
      <c r="AK60" s="3" t="str">
        <f t="shared" si="11"/>
        <v/>
      </c>
      <c r="AL60" s="3" t="str">
        <f t="shared" si="11"/>
        <v/>
      </c>
      <c r="AM60" s="3" t="str">
        <f t="shared" si="11"/>
        <v/>
      </c>
      <c r="AN60" s="3" t="str">
        <f t="shared" si="11"/>
        <v/>
      </c>
      <c r="AO60" s="3" t="str">
        <f t="shared" si="11"/>
        <v/>
      </c>
      <c r="AP60" s="3" t="str">
        <f t="shared" si="11"/>
        <v/>
      </c>
      <c r="AQ60" s="3" t="str">
        <f t="shared" si="11"/>
        <v/>
      </c>
      <c r="AR60" s="3" t="str">
        <f t="shared" si="11"/>
        <v/>
      </c>
      <c r="AS60" s="3" t="str">
        <f t="shared" si="11"/>
        <v/>
      </c>
      <c r="AT60" s="3" t="str">
        <f t="shared" si="11"/>
        <v/>
      </c>
    </row>
    <row r="61" spans="1:46" ht="15.75" customHeight="1" x14ac:dyDescent="0.25">
      <c r="A61" s="807"/>
      <c r="B61" s="164">
        <v>0.625</v>
      </c>
      <c r="C61" s="45" t="str">
        <f>IFERROR(IF('PROGRAM-DERS'!C65="","",VLOOKUP('PROGRAM-DERS'!C65,Dersler!$C:$D,2,0)),"")</f>
        <v/>
      </c>
      <c r="D61" s="46" t="str">
        <f>IFERROR(IF('PROGRAM-DERS'!D65="","",VLOOKUP('PROGRAM-DERS'!D65,Dersler!$C:$D,2,0)),"")</f>
        <v/>
      </c>
      <c r="E61" s="53" t="str">
        <f>IFERROR(IF('PROGRAM-DERS'!E65="","",VLOOKUP('PROGRAM-DERS'!E65,Dersler!$C:$D,2,0)),"")</f>
        <v/>
      </c>
      <c r="F61" s="175" t="str">
        <f>IFERROR(IF('PROGRAM-DERS'!F65="","",VLOOKUP('PROGRAM-DERS'!F65,Dersler!$C:$D,2,0)),"")</f>
        <v/>
      </c>
      <c r="G61" s="258" t="str">
        <f>IFERROR(IF('PROGRAM-DERS'!#REF!="","",VLOOKUP('PROGRAM-DERS'!#REF!,Dersler!$A:$B,2,0)),"")</f>
        <v/>
      </c>
      <c r="H61" s="45" t="str">
        <f>IFERROR(IF('PROGRAM-DERS'!G65="","",VLOOKUP('PROGRAM-DERS'!G65,Dersler!$C:$D,2,0)),"")</f>
        <v/>
      </c>
      <c r="I61" s="48" t="str">
        <f>IFERROR(IF('PROGRAM-DERS'!H65="","",VLOOKUP('PROGRAM-DERS'!H65,Dersler!$C:$D,2,0)),"")</f>
        <v xml:space="preserve"> </v>
      </c>
      <c r="J61" s="46" t="str">
        <f>IFERROR(IF('PROGRAM-DERS'!I65="","",VLOOKUP('PROGRAM-DERS'!I65,Dersler!$C:$D,2,0)),"")</f>
        <v/>
      </c>
      <c r="K61" s="53" t="str">
        <f>IFERROR(IF('PROGRAM-DERS'!J65="","",VLOOKUP('PROGRAM-DERS'!J65,Dersler!$C:$D,2,0)),"")</f>
        <v/>
      </c>
      <c r="L61" s="47" t="str">
        <f>IFERROR(IF('PROGRAM-DERS'!K65="","",VLOOKUP('PROGRAM-DERS'!K65,Dersler!$C:$D,2,0)),"")</f>
        <v xml:space="preserve"> </v>
      </c>
      <c r="M61" s="48" t="str">
        <f>IFERROR(IF('PROGRAM-DERS'!L65="","",VLOOKUP('PROGRAM-DERS'!L65,Dersler!$C:$D,2,0)),"")</f>
        <v/>
      </c>
      <c r="N61" s="48" t="str">
        <f>IFERROR(IF('PROGRAM-DERS'!M65="","",VLOOKUP('PROGRAM-DERS'!M65,Dersler!$C:$D,2,0)),"")</f>
        <v/>
      </c>
      <c r="O61" s="48" t="str">
        <f>IFERROR(IF('PROGRAM-DERS'!N65="","",VLOOKUP('PROGRAM-DERS'!N65,Dersler!$C:$D,2,0)),"")</f>
        <v/>
      </c>
      <c r="P61" s="51" t="str">
        <f>IFERROR(IF('PROGRAM-DERS'!O65="","",VLOOKUP('PROGRAM-DERS'!O65,Dersler!$C:$D,2,0)),"")</f>
        <v/>
      </c>
      <c r="Q61" s="46" t="str">
        <f>IFERROR(IF('PROGRAM-DERS'!P65="","",VLOOKUP('PROGRAM-DERS'!P65,Dersler!$C:$D,2,0)),"")</f>
        <v/>
      </c>
      <c r="R61" s="46" t="str">
        <f>IFERROR(IF('PROGRAM-DERS'!#REF!="","",VLOOKUP('PROGRAM-DERS'!#REF!,Dersler!$A:$B,2,0)),"")</f>
        <v/>
      </c>
      <c r="S61" s="51"/>
      <c r="T61" s="116" t="str">
        <f>IFERROR(IF('PROGRAM-DERS'!S65="","",VLOOKUP('PROGRAM-DERS'!S65,Dersler!$A:$B,2,0)),"")</f>
        <v/>
      </c>
      <c r="U61" s="124" t="str">
        <f>IFERROR(IF('PROGRAM-DERS'!T65="","",VLOOKUP('PROGRAM-DERS'!T65,Dersler!$A:$B,2,0)),"")</f>
        <v/>
      </c>
      <c r="V61" s="116" t="str">
        <f>IFERROR(IF('PROGRAM-DERS'!U65="","",VLOOKUP('PROGRAM-DERS'!U65,Dersler!$A:$B,2,0)),"")</f>
        <v/>
      </c>
      <c r="W61" s="131" t="str">
        <f>IFERROR(IF('PROGRAM-DERS'!V65="","",VLOOKUP('PROGRAM-DERS'!V65,Dersler!$A:$B,2,0)),"")</f>
        <v/>
      </c>
      <c r="X61" s="3" t="str">
        <f t="shared" si="10"/>
        <v/>
      </c>
      <c r="Y61" s="3" t="str">
        <f t="shared" si="10"/>
        <v/>
      </c>
      <c r="Z61" s="3" t="str">
        <f t="shared" si="10"/>
        <v/>
      </c>
      <c r="AA61" s="3" t="str">
        <f t="shared" si="10"/>
        <v/>
      </c>
      <c r="AB61" s="3" t="str">
        <f t="shared" si="10"/>
        <v/>
      </c>
      <c r="AC61" s="3" t="str">
        <f t="shared" si="10"/>
        <v/>
      </c>
      <c r="AD61" s="3" t="str">
        <f t="shared" si="10"/>
        <v/>
      </c>
      <c r="AE61" s="3" t="str">
        <f t="shared" si="10"/>
        <v/>
      </c>
      <c r="AF61" s="3" t="str">
        <f t="shared" si="10"/>
        <v/>
      </c>
      <c r="AG61" s="3" t="str">
        <f t="shared" si="10"/>
        <v/>
      </c>
      <c r="AH61" s="3" t="str">
        <f t="shared" si="11"/>
        <v/>
      </c>
      <c r="AI61" s="3" t="str">
        <f t="shared" si="11"/>
        <v/>
      </c>
      <c r="AJ61" s="3" t="str">
        <f t="shared" si="11"/>
        <v/>
      </c>
      <c r="AK61" s="3" t="str">
        <f t="shared" si="11"/>
        <v/>
      </c>
      <c r="AL61" s="3" t="str">
        <f t="shared" si="11"/>
        <v/>
      </c>
      <c r="AM61" s="3" t="str">
        <f t="shared" si="11"/>
        <v/>
      </c>
      <c r="AN61" s="3" t="str">
        <f t="shared" si="11"/>
        <v/>
      </c>
      <c r="AO61" s="3" t="str">
        <f t="shared" si="11"/>
        <v/>
      </c>
      <c r="AP61" s="3" t="str">
        <f t="shared" si="11"/>
        <v/>
      </c>
      <c r="AQ61" s="3" t="str">
        <f t="shared" si="11"/>
        <v/>
      </c>
      <c r="AR61" s="3" t="str">
        <f t="shared" si="11"/>
        <v/>
      </c>
      <c r="AS61" s="3" t="str">
        <f t="shared" si="11"/>
        <v/>
      </c>
      <c r="AT61" s="3" t="str">
        <f t="shared" si="11"/>
        <v/>
      </c>
    </row>
    <row r="62" spans="1:46" ht="15.75" customHeight="1" x14ac:dyDescent="0.25">
      <c r="A62" s="807"/>
      <c r="B62" s="164">
        <v>0.66666666666666596</v>
      </c>
      <c r="C62" s="47" t="str">
        <f>IFERROR(IF('PROGRAM-DERS'!C66="","",VLOOKUP('PROGRAM-DERS'!C66,Dersler!$C:$D,2,0)),"")</f>
        <v/>
      </c>
      <c r="D62" s="48" t="str">
        <f>IFERROR(IF('PROGRAM-DERS'!D66="","",VLOOKUP('PROGRAM-DERS'!D66,Dersler!$C:$D,2,0)),"")</f>
        <v/>
      </c>
      <c r="E62" s="49" t="str">
        <f>IFERROR(IF('PROGRAM-DERS'!E66="","",VLOOKUP('PROGRAM-DERS'!E66,Dersler!$C:$D,2,0)),"")</f>
        <v/>
      </c>
      <c r="F62" s="175" t="str">
        <f>IFERROR(IF('PROGRAM-DERS'!F66="","",VLOOKUP('PROGRAM-DERS'!F66,Dersler!$C:$D,2,0)),"")</f>
        <v/>
      </c>
      <c r="G62" s="258" t="str">
        <f>IFERROR(IF('PROGRAM-DERS'!#REF!="","",VLOOKUP('PROGRAM-DERS'!#REF!,Dersler!$A:$B,2,0)),"")</f>
        <v/>
      </c>
      <c r="H62" s="45" t="str">
        <f>IFERROR(IF('PROGRAM-DERS'!G66="","",VLOOKUP('PROGRAM-DERS'!G66,Dersler!$C:$D,2,0)),"")</f>
        <v/>
      </c>
      <c r="I62" s="48" t="str">
        <f>IFERROR(IF('PROGRAM-DERS'!H66="","",VLOOKUP('PROGRAM-DERS'!H66,Dersler!$C:$D,2,0)),"")</f>
        <v xml:space="preserve"> </v>
      </c>
      <c r="J62" s="46" t="str">
        <f>IFERROR(IF('PROGRAM-DERS'!I66="","",VLOOKUP('PROGRAM-DERS'!I66,Dersler!$C:$D,2,0)),"")</f>
        <v/>
      </c>
      <c r="K62" s="53" t="str">
        <f>IFERROR(IF('PROGRAM-DERS'!J66="","",VLOOKUP('PROGRAM-DERS'!J66,Dersler!$C:$D,2,0)),"")</f>
        <v/>
      </c>
      <c r="L62" s="47" t="str">
        <f>IFERROR(IF('PROGRAM-DERS'!K66="","",VLOOKUP('PROGRAM-DERS'!K66,Dersler!$C:$D,2,0)),"")</f>
        <v xml:space="preserve"> </v>
      </c>
      <c r="M62" s="48" t="str">
        <f>IFERROR(IF('PROGRAM-DERS'!L66="","",VLOOKUP('PROGRAM-DERS'!L66,Dersler!$C:$D,2,0)),"")</f>
        <v/>
      </c>
      <c r="N62" s="48" t="str">
        <f>IFERROR(IF('PROGRAM-DERS'!M66="","",VLOOKUP('PROGRAM-DERS'!M66,Dersler!$C:$D,2,0)),"")</f>
        <v/>
      </c>
      <c r="O62" s="48" t="str">
        <f>IFERROR(IF('PROGRAM-DERS'!N66="","",VLOOKUP('PROGRAM-DERS'!N66,Dersler!$C:$D,2,0)),"")</f>
        <v/>
      </c>
      <c r="P62" s="51" t="str">
        <f>IFERROR(IF('PROGRAM-DERS'!O66="","",VLOOKUP('PROGRAM-DERS'!O66,Dersler!$C:$D,2,0)),"")</f>
        <v/>
      </c>
      <c r="Q62" s="46" t="str">
        <f>IFERROR(IF('PROGRAM-DERS'!P66="","",VLOOKUP('PROGRAM-DERS'!P66,Dersler!$C:$D,2,0)),"")</f>
        <v/>
      </c>
      <c r="R62" s="46" t="str">
        <f>IFERROR(IF('PROGRAM-DERS'!#REF!="","",VLOOKUP('PROGRAM-DERS'!#REF!,Dersler!$A:$B,2,0)),"")</f>
        <v/>
      </c>
      <c r="S62" s="51"/>
      <c r="T62" s="116" t="str">
        <f>IFERROR(IF('PROGRAM-DERS'!S66="","",VLOOKUP('PROGRAM-DERS'!S66,Dersler!$A:$B,2,0)),"")</f>
        <v/>
      </c>
      <c r="U62" s="124" t="str">
        <f>IFERROR(IF('PROGRAM-DERS'!T66="","",VLOOKUP('PROGRAM-DERS'!T66,Dersler!$A:$B,2,0)),"")</f>
        <v/>
      </c>
      <c r="V62" s="116" t="str">
        <f>IFERROR(IF('PROGRAM-DERS'!U66="","",VLOOKUP('PROGRAM-DERS'!U66,Dersler!$A:$B,2,0)),"")</f>
        <v/>
      </c>
      <c r="W62" s="131" t="str">
        <f>IFERROR(IF('PROGRAM-DERS'!V66="","",VLOOKUP('PROGRAM-DERS'!V66,Dersler!$A:$B,2,0)),"")</f>
        <v/>
      </c>
      <c r="X62" s="3" t="str">
        <f t="shared" ref="X62:AG71" si="12">IF(COUNTIF($C62:$W62,X$1)+COUNTIF($C62:$W62,CONCATENATE(X$1," (O)"))&gt;1,"Uyarı","")</f>
        <v/>
      </c>
      <c r="Y62" s="3" t="str">
        <f t="shared" si="12"/>
        <v/>
      </c>
      <c r="Z62" s="3" t="str">
        <f t="shared" si="12"/>
        <v/>
      </c>
      <c r="AA62" s="3" t="str">
        <f t="shared" si="12"/>
        <v/>
      </c>
      <c r="AB62" s="3" t="str">
        <f t="shared" si="12"/>
        <v/>
      </c>
      <c r="AC62" s="3" t="str">
        <f t="shared" si="12"/>
        <v/>
      </c>
      <c r="AD62" s="3" t="str">
        <f t="shared" si="12"/>
        <v/>
      </c>
      <c r="AE62" s="3" t="str">
        <f t="shared" si="12"/>
        <v/>
      </c>
      <c r="AF62" s="3" t="str">
        <f t="shared" si="12"/>
        <v/>
      </c>
      <c r="AG62" s="3" t="str">
        <f t="shared" si="12"/>
        <v/>
      </c>
      <c r="AH62" s="3" t="str">
        <f t="shared" ref="AH62:AT71" si="13">IF(COUNTIF($C62:$W62,AH$1)+COUNTIF($C62:$W62,CONCATENATE(AH$1," (O)"))&gt;1,"Uyarı","")</f>
        <v/>
      </c>
      <c r="AI62" s="3" t="str">
        <f t="shared" si="13"/>
        <v/>
      </c>
      <c r="AJ62" s="3" t="str">
        <f t="shared" si="13"/>
        <v/>
      </c>
      <c r="AK62" s="3" t="str">
        <f t="shared" si="13"/>
        <v/>
      </c>
      <c r="AL62" s="3" t="str">
        <f t="shared" si="13"/>
        <v/>
      </c>
      <c r="AM62" s="3" t="str">
        <f t="shared" si="13"/>
        <v/>
      </c>
      <c r="AN62" s="3" t="str">
        <f t="shared" si="13"/>
        <v/>
      </c>
      <c r="AO62" s="3" t="str">
        <f t="shared" si="13"/>
        <v/>
      </c>
      <c r="AP62" s="3" t="str">
        <f t="shared" si="13"/>
        <v/>
      </c>
      <c r="AQ62" s="3" t="str">
        <f t="shared" si="13"/>
        <v/>
      </c>
      <c r="AR62" s="3" t="str">
        <f t="shared" si="13"/>
        <v/>
      </c>
      <c r="AS62" s="3" t="str">
        <f t="shared" si="13"/>
        <v/>
      </c>
      <c r="AT62" s="3" t="str">
        <f t="shared" si="13"/>
        <v/>
      </c>
    </row>
    <row r="63" spans="1:46" ht="15.75" customHeight="1" x14ac:dyDescent="0.25">
      <c r="A63" s="807"/>
      <c r="B63" s="164">
        <v>0.70833333333333304</v>
      </c>
      <c r="C63" s="112" t="str">
        <f>IFERROR(IF('PROGRAM-DERS'!C67="","",VLOOKUP('PROGRAM-DERS'!C67,Dersler!$C:$D,2,0)),"")</f>
        <v/>
      </c>
      <c r="D63" s="14" t="str">
        <f>IFERROR(IF('PROGRAM-DERS'!D67="","",VLOOKUP('PROGRAM-DERS'!D67,Dersler!$C:$D,2,0)),"")</f>
        <v/>
      </c>
      <c r="E63" s="14" t="str">
        <f>IFERROR(IF('PROGRAM-DERS'!E67="","",VLOOKUP('PROGRAM-DERS'!E67,Dersler!$C:$D,2,0)),"")</f>
        <v/>
      </c>
      <c r="F63" s="58" t="str">
        <f>IFERROR(IF('PROGRAM-DERS'!F67="","",VLOOKUP('PROGRAM-DERS'!F67,Dersler!$C:$D,2,0)),"")</f>
        <v/>
      </c>
      <c r="G63" s="227" t="str">
        <f>IFERROR(IF('PROGRAM-DERS'!#REF!="","",VLOOKUP('PROGRAM-DERS'!#REF!,Dersler!$A:$B,2,0)),"")</f>
        <v/>
      </c>
      <c r="H63" s="55" t="str">
        <f>IFERROR(IF('PROGRAM-DERS'!G67="","",VLOOKUP('PROGRAM-DERS'!G67,Dersler!$C:$D,2,0)),"")</f>
        <v/>
      </c>
      <c r="I63" s="62" t="str">
        <f>IFERROR(IF('PROGRAM-DERS'!H67="","",VLOOKUP('PROGRAM-DERS'!H67,Dersler!$C:$D,2,0)),"")</f>
        <v/>
      </c>
      <c r="J63" s="56" t="str">
        <f>IFERROR(IF('PROGRAM-DERS'!I67="","",VLOOKUP('PROGRAM-DERS'!I67,Dersler!$C:$D,2,0)),"")</f>
        <v/>
      </c>
      <c r="K63" s="14" t="str">
        <f>IFERROR(IF('PROGRAM-DERS'!J67="","",VLOOKUP('PROGRAM-DERS'!J67,Dersler!$C:$D,2,0)),"")</f>
        <v/>
      </c>
      <c r="L63" s="55" t="str">
        <f>IFERROR(IF('PROGRAM-DERS'!K67="","",VLOOKUP('PROGRAM-DERS'!K67,Dersler!$C:$D,2,0)),"")</f>
        <v/>
      </c>
      <c r="M63" s="56" t="str">
        <f>IFERROR(IF('PROGRAM-DERS'!L67="","",VLOOKUP('PROGRAM-DERS'!L67,Dersler!$C:$D,2,0)),"")</f>
        <v/>
      </c>
      <c r="N63" s="56" t="str">
        <f>IFERROR(IF('PROGRAM-DERS'!M67="","",VLOOKUP('PROGRAM-DERS'!M67,Dersler!$C:$D,2,0)),"")</f>
        <v/>
      </c>
      <c r="O63" s="56" t="str">
        <f>IFERROR(IF('PROGRAM-DERS'!N67="","",VLOOKUP('PROGRAM-DERS'!N67,Dersler!$C:$D,2,0)),"")</f>
        <v/>
      </c>
      <c r="P63" s="113" t="str">
        <f>IFERROR(IF('PROGRAM-DERS'!O67="","",VLOOKUP('PROGRAM-DERS'!O67,Dersler!$C:$D,2,0)),"")</f>
        <v/>
      </c>
      <c r="Q63" s="113" t="str">
        <f>IFERROR(IF('PROGRAM-DERS'!P67="","",VLOOKUP('PROGRAM-DERS'!P67,Dersler!$C:$D,2,0)),"")</f>
        <v/>
      </c>
      <c r="R63" s="56" t="str">
        <f>IFERROR(IF('PROGRAM-DERS'!#REF!="","",VLOOKUP('PROGRAM-DERS'!#REF!,Dersler!$A:$B,2,0)),"")</f>
        <v/>
      </c>
      <c r="S63" s="319"/>
      <c r="T63" s="116" t="str">
        <f>IFERROR(IF('PROGRAM-DERS'!S67="","",VLOOKUP('PROGRAM-DERS'!S67,Dersler!$A:$B,2,0)),"")</f>
        <v/>
      </c>
      <c r="U63" s="124" t="str">
        <f>IFERROR(IF('PROGRAM-DERS'!T67="","",VLOOKUP('PROGRAM-DERS'!T67,Dersler!$A:$B,2,0)),"")</f>
        <v/>
      </c>
      <c r="V63" s="116" t="str">
        <f>IFERROR(IF('PROGRAM-DERS'!U67="","",VLOOKUP('PROGRAM-DERS'!U67,Dersler!$A:$B,2,0)),"")</f>
        <v/>
      </c>
      <c r="W63" s="131" t="str">
        <f>IFERROR(IF('PROGRAM-DERS'!V67="","",VLOOKUP('PROGRAM-DERS'!V67,Dersler!$A:$B,2,0)),"")</f>
        <v/>
      </c>
      <c r="X63" s="3" t="str">
        <f t="shared" si="12"/>
        <v/>
      </c>
      <c r="Y63" s="3" t="str">
        <f t="shared" si="12"/>
        <v/>
      </c>
      <c r="Z63" s="3" t="str">
        <f t="shared" si="12"/>
        <v/>
      </c>
      <c r="AA63" s="3" t="str">
        <f t="shared" si="12"/>
        <v/>
      </c>
      <c r="AB63" s="3" t="str">
        <f t="shared" si="12"/>
        <v/>
      </c>
      <c r="AC63" s="3" t="str">
        <f t="shared" si="12"/>
        <v/>
      </c>
      <c r="AD63" s="3" t="str">
        <f t="shared" si="12"/>
        <v/>
      </c>
      <c r="AE63" s="3" t="str">
        <f t="shared" si="12"/>
        <v/>
      </c>
      <c r="AF63" s="3" t="str">
        <f t="shared" si="12"/>
        <v/>
      </c>
      <c r="AG63" s="3" t="str">
        <f t="shared" si="12"/>
        <v/>
      </c>
      <c r="AH63" s="3" t="str">
        <f t="shared" si="13"/>
        <v/>
      </c>
      <c r="AI63" s="3" t="str">
        <f t="shared" si="13"/>
        <v/>
      </c>
      <c r="AJ63" s="3" t="str">
        <f t="shared" si="13"/>
        <v/>
      </c>
      <c r="AK63" s="3" t="str">
        <f t="shared" si="13"/>
        <v/>
      </c>
      <c r="AL63" s="3" t="str">
        <f t="shared" si="13"/>
        <v/>
      </c>
      <c r="AM63" s="3" t="str">
        <f t="shared" si="13"/>
        <v/>
      </c>
      <c r="AN63" s="3" t="str">
        <f t="shared" si="13"/>
        <v/>
      </c>
      <c r="AO63" s="3" t="str">
        <f t="shared" si="13"/>
        <v/>
      </c>
      <c r="AP63" s="3" t="str">
        <f t="shared" si="13"/>
        <v/>
      </c>
      <c r="AQ63" s="3" t="str">
        <f t="shared" si="13"/>
        <v/>
      </c>
      <c r="AR63" s="3" t="str">
        <f t="shared" si="13"/>
        <v/>
      </c>
      <c r="AS63" s="3" t="str">
        <f t="shared" si="13"/>
        <v/>
      </c>
      <c r="AT63" s="3" t="str">
        <f t="shared" si="13"/>
        <v/>
      </c>
    </row>
    <row r="64" spans="1:46" ht="15.75" customHeight="1" x14ac:dyDescent="0.25">
      <c r="A64" s="807"/>
      <c r="B64" s="164">
        <v>0.75</v>
      </c>
      <c r="C64" s="112" t="str">
        <f>IFERROR(IF('PROGRAM-DERS'!C68="","",VLOOKUP('PROGRAM-DERS'!C68,Dersler!$C:$D,2,0)),"")</f>
        <v/>
      </c>
      <c r="D64" s="14" t="str">
        <f>IFERROR(IF('PROGRAM-DERS'!D68="","",VLOOKUP('PROGRAM-DERS'!D68,Dersler!$C:$D,2,0)),"")</f>
        <v/>
      </c>
      <c r="E64" s="14" t="str">
        <f>IFERROR(IF('PROGRAM-DERS'!E68="","",VLOOKUP('PROGRAM-DERS'!E68,Dersler!$C:$D,2,0)),"")</f>
        <v/>
      </c>
      <c r="F64" s="58" t="str">
        <f>IFERROR(IF('PROGRAM-DERS'!F68="","",VLOOKUP('PROGRAM-DERS'!F68,Dersler!$C:$D,2,0)),"")</f>
        <v/>
      </c>
      <c r="G64" s="227" t="str">
        <f>IFERROR(IF('PROGRAM-DERS'!#REF!="","",VLOOKUP('PROGRAM-DERS'!#REF!,Dersler!$A:$B,2,0)),"")</f>
        <v/>
      </c>
      <c r="H64" s="55" t="str">
        <f>IFERROR(IF('PROGRAM-DERS'!G68="","",VLOOKUP('PROGRAM-DERS'!G68,Dersler!$C:$D,2,0)),"")</f>
        <v/>
      </c>
      <c r="I64" s="62" t="str">
        <f>IFERROR(IF('PROGRAM-DERS'!H68="","",VLOOKUP('PROGRAM-DERS'!H68,Dersler!$C:$D,2,0)),"")</f>
        <v/>
      </c>
      <c r="J64" s="56" t="str">
        <f>IFERROR(IF('PROGRAM-DERS'!I68="","",VLOOKUP('PROGRAM-DERS'!I68,Dersler!$C:$D,2,0)),"")</f>
        <v/>
      </c>
      <c r="K64" s="14" t="str">
        <f>IFERROR(IF('PROGRAM-DERS'!J68="","",VLOOKUP('PROGRAM-DERS'!J68,Dersler!$C:$D,2,0)),"")</f>
        <v/>
      </c>
      <c r="L64" s="55" t="str">
        <f>IFERROR(IF('PROGRAM-DERS'!K68="","",VLOOKUP('PROGRAM-DERS'!K68,Dersler!$C:$D,2,0)),"")</f>
        <v/>
      </c>
      <c r="M64" s="56" t="str">
        <f>IFERROR(IF('PROGRAM-DERS'!L68="","",VLOOKUP('PROGRAM-DERS'!L68,Dersler!$C:$D,2,0)),"")</f>
        <v/>
      </c>
      <c r="N64" s="113" t="str">
        <f>IFERROR(IF('PROGRAM-DERS'!M68="","",VLOOKUP('PROGRAM-DERS'!M68,Dersler!$C:$D,2,0)),"")</f>
        <v/>
      </c>
      <c r="O64" s="56" t="str">
        <f>IFERROR(IF('PROGRAM-DERS'!N68="","",VLOOKUP('PROGRAM-DERS'!N68,Dersler!$C:$D,2,0)),"")</f>
        <v/>
      </c>
      <c r="P64" s="267" t="str">
        <f>IFERROR(IF('PROGRAM-DERS'!O68="","",VLOOKUP('PROGRAM-DERS'!O68,Dersler!$C:$D,2,0)),"")</f>
        <v/>
      </c>
      <c r="Q64" s="267" t="str">
        <f>IFERROR(IF('PROGRAM-DERS'!P68="","",VLOOKUP('PROGRAM-DERS'!P68,Dersler!$C:$D,2,0)),"")</f>
        <v/>
      </c>
      <c r="R64" s="56" t="str">
        <f>IFERROR(IF('PROGRAM-DERS'!#REF!="","",VLOOKUP('PROGRAM-DERS'!#REF!,Dersler!$A:$B,2,0)),"")</f>
        <v/>
      </c>
      <c r="S64" s="319"/>
      <c r="T64" s="119" t="str">
        <f>IFERROR(IF('PROGRAM-DERS'!S68="","",VLOOKUP('PROGRAM-DERS'!S68,Dersler!$A:$B,2,0)),"")</f>
        <v/>
      </c>
      <c r="U64" s="118" t="str">
        <f>IFERROR(IF('PROGRAM-DERS'!T68="","",VLOOKUP('PROGRAM-DERS'!T68,Dersler!$A:$B,2,0)),"")</f>
        <v/>
      </c>
      <c r="V64" s="119" t="str">
        <f>IFERROR(IF('PROGRAM-DERS'!U68="","",VLOOKUP('PROGRAM-DERS'!U68,Dersler!$A:$B,2,0)),"")</f>
        <v/>
      </c>
      <c r="W64" s="133" t="str">
        <f>IFERROR(IF('PROGRAM-DERS'!V68="","",VLOOKUP('PROGRAM-DERS'!V68,Dersler!$A:$B,2,0)),"")</f>
        <v/>
      </c>
      <c r="X64" s="3" t="str">
        <f t="shared" si="12"/>
        <v/>
      </c>
      <c r="Y64" s="3" t="str">
        <f t="shared" si="12"/>
        <v/>
      </c>
      <c r="Z64" s="3" t="str">
        <f t="shared" si="12"/>
        <v/>
      </c>
      <c r="AA64" s="3" t="str">
        <f t="shared" si="12"/>
        <v/>
      </c>
      <c r="AB64" s="3" t="str">
        <f t="shared" si="12"/>
        <v/>
      </c>
      <c r="AC64" s="3" t="str">
        <f t="shared" si="12"/>
        <v/>
      </c>
      <c r="AD64" s="3" t="str">
        <f t="shared" si="12"/>
        <v/>
      </c>
      <c r="AE64" s="3" t="str">
        <f t="shared" si="12"/>
        <v/>
      </c>
      <c r="AF64" s="3" t="str">
        <f t="shared" si="12"/>
        <v/>
      </c>
      <c r="AG64" s="3" t="str">
        <f t="shared" si="12"/>
        <v/>
      </c>
      <c r="AH64" s="3" t="str">
        <f t="shared" si="13"/>
        <v/>
      </c>
      <c r="AI64" s="3" t="str">
        <f t="shared" si="13"/>
        <v/>
      </c>
      <c r="AJ64" s="3" t="str">
        <f t="shared" si="13"/>
        <v/>
      </c>
      <c r="AK64" s="3" t="str">
        <f t="shared" si="13"/>
        <v/>
      </c>
      <c r="AL64" s="3" t="str">
        <f t="shared" si="13"/>
        <v/>
      </c>
      <c r="AM64" s="3" t="str">
        <f t="shared" si="13"/>
        <v/>
      </c>
      <c r="AN64" s="3" t="str">
        <f t="shared" si="13"/>
        <v/>
      </c>
      <c r="AO64" s="3" t="str">
        <f t="shared" si="13"/>
        <v/>
      </c>
      <c r="AP64" s="3" t="str">
        <f t="shared" si="13"/>
        <v/>
      </c>
      <c r="AQ64" s="3" t="str">
        <f t="shared" si="13"/>
        <v/>
      </c>
      <c r="AR64" s="3" t="str">
        <f t="shared" si="13"/>
        <v/>
      </c>
      <c r="AS64" s="3" t="str">
        <f t="shared" si="13"/>
        <v/>
      </c>
      <c r="AT64" s="3" t="str">
        <f t="shared" si="13"/>
        <v/>
      </c>
    </row>
    <row r="65" spans="1:46" ht="15.75" customHeight="1" x14ac:dyDescent="0.25">
      <c r="A65" s="807"/>
      <c r="B65" s="164">
        <v>0.79166666666666696</v>
      </c>
      <c r="C65" s="55" t="str">
        <f>IFERROR(IF('PROGRAM-DERS'!C69="","",VLOOKUP('PROGRAM-DERS'!C69,Dersler!$C:$D,2,0)),"")</f>
        <v/>
      </c>
      <c r="D65" s="56" t="str">
        <f>IFERROR(IF('PROGRAM-DERS'!D69="","",VLOOKUP('PROGRAM-DERS'!D69,Dersler!$C:$D,2,0)),"")</f>
        <v/>
      </c>
      <c r="E65" s="14" t="str">
        <f>IFERROR(IF('PROGRAM-DERS'!E69="","",VLOOKUP('PROGRAM-DERS'!E69,Dersler!$C:$D,2,0)),"")</f>
        <v/>
      </c>
      <c r="F65" s="58" t="str">
        <f>IFERROR(IF('PROGRAM-DERS'!F69="","",VLOOKUP('PROGRAM-DERS'!F69,Dersler!$C:$D,2,0)),"")</f>
        <v xml:space="preserve"> </v>
      </c>
      <c r="G65" s="227" t="str">
        <f>IFERROR(IF('PROGRAM-DERS'!#REF!="","",VLOOKUP('PROGRAM-DERS'!#REF!,Dersler!$A:$B,2,0)),"")</f>
        <v/>
      </c>
      <c r="H65" s="55" t="str">
        <f>IFERROR(IF('PROGRAM-DERS'!G69="","",VLOOKUP('PROGRAM-DERS'!G69,Dersler!$C:$D,2,0)),"")</f>
        <v/>
      </c>
      <c r="I65" s="62" t="str">
        <f>IFERROR(IF('PROGRAM-DERS'!H69="","",VLOOKUP('PROGRAM-DERS'!H69,Dersler!$C:$D,2,0)),"")</f>
        <v/>
      </c>
      <c r="J65" s="62" t="str">
        <f>IFERROR(IF('PROGRAM-DERS'!I69="","",VLOOKUP('PROGRAM-DERS'!I69,Dersler!$C:$D,2,0)),"")</f>
        <v/>
      </c>
      <c r="K65" s="63" t="str">
        <f>IFERROR(IF('PROGRAM-DERS'!J69="","",VLOOKUP('PROGRAM-DERS'!J69,Dersler!$C:$D,2,0)),"")</f>
        <v/>
      </c>
      <c r="L65" s="55" t="str">
        <f>IFERROR(IF('PROGRAM-DERS'!K69="","",VLOOKUP('PROGRAM-DERS'!K69,Dersler!$C:$D,2,0)),"")</f>
        <v/>
      </c>
      <c r="M65" s="56" t="str">
        <f>IFERROR(IF('PROGRAM-DERS'!L69="","",VLOOKUP('PROGRAM-DERS'!L69,Dersler!$C:$D,2,0)),"")</f>
        <v/>
      </c>
      <c r="N65" s="113" t="str">
        <f>IFERROR(IF('PROGRAM-DERS'!M69="","",VLOOKUP('PROGRAM-DERS'!M69,Dersler!$C:$D,2,0)),"")</f>
        <v/>
      </c>
      <c r="O65" s="56" t="str">
        <f>IFERROR(IF('PROGRAM-DERS'!N69="","",VLOOKUP('PROGRAM-DERS'!N69,Dersler!$C:$D,2,0)),"")</f>
        <v/>
      </c>
      <c r="P65" s="267" t="str">
        <f>IFERROR(IF('PROGRAM-DERS'!O69="","",VLOOKUP('PROGRAM-DERS'!O69,Dersler!$C:$D,2,0)),"")</f>
        <v/>
      </c>
      <c r="Q65" s="267" t="str">
        <f>IFERROR(IF('PROGRAM-DERS'!P69="","",VLOOKUP('PROGRAM-DERS'!P69,Dersler!$C:$D,2,0)),"")</f>
        <v/>
      </c>
      <c r="R65" s="56" t="str">
        <f>IFERROR(IF('PROGRAM-DERS'!#REF!="","",VLOOKUP('PROGRAM-DERS'!#REF!,Dersler!$A:$B,2,0)),"")</f>
        <v/>
      </c>
      <c r="S65" s="319"/>
      <c r="T65" s="119" t="str">
        <f>IFERROR(IF('PROGRAM-DERS'!S69="","",VLOOKUP('PROGRAM-DERS'!S69,Dersler!$A:$B,2,0)),"")</f>
        <v/>
      </c>
      <c r="U65" s="118" t="str">
        <f>IFERROR(IF('PROGRAM-DERS'!T69="","",VLOOKUP('PROGRAM-DERS'!T69,Dersler!$A:$B,2,0)),"")</f>
        <v/>
      </c>
      <c r="V65" s="119" t="str">
        <f>IFERROR(IF('PROGRAM-DERS'!U69="","",VLOOKUP('PROGRAM-DERS'!U69,Dersler!$A:$B,2,0)),"")</f>
        <v/>
      </c>
      <c r="W65" s="133" t="str">
        <f>IFERROR(IF('PROGRAM-DERS'!V69="","",VLOOKUP('PROGRAM-DERS'!V69,Dersler!$A:$B,2,0)),"")</f>
        <v/>
      </c>
      <c r="X65" s="3" t="str">
        <f t="shared" si="12"/>
        <v/>
      </c>
      <c r="Y65" s="3" t="str">
        <f t="shared" si="12"/>
        <v/>
      </c>
      <c r="Z65" s="3" t="str">
        <f t="shared" si="12"/>
        <v/>
      </c>
      <c r="AA65" s="3" t="str">
        <f t="shared" si="12"/>
        <v/>
      </c>
      <c r="AB65" s="3" t="str">
        <f t="shared" si="12"/>
        <v/>
      </c>
      <c r="AC65" s="3" t="str">
        <f t="shared" si="12"/>
        <v/>
      </c>
      <c r="AD65" s="3" t="str">
        <f t="shared" si="12"/>
        <v/>
      </c>
      <c r="AE65" s="3" t="str">
        <f t="shared" si="12"/>
        <v/>
      </c>
      <c r="AF65" s="3" t="str">
        <f t="shared" si="12"/>
        <v/>
      </c>
      <c r="AG65" s="3" t="str">
        <f t="shared" si="12"/>
        <v/>
      </c>
      <c r="AH65" s="3" t="str">
        <f t="shared" si="13"/>
        <v/>
      </c>
      <c r="AI65" s="3" t="str">
        <f t="shared" si="13"/>
        <v/>
      </c>
      <c r="AJ65" s="3" t="str">
        <f t="shared" si="13"/>
        <v/>
      </c>
      <c r="AK65" s="3" t="str">
        <f t="shared" si="13"/>
        <v/>
      </c>
      <c r="AL65" s="3" t="str">
        <f t="shared" si="13"/>
        <v/>
      </c>
      <c r="AM65" s="3" t="str">
        <f t="shared" si="13"/>
        <v/>
      </c>
      <c r="AN65" s="3" t="str">
        <f t="shared" si="13"/>
        <v/>
      </c>
      <c r="AO65" s="3" t="str">
        <f t="shared" si="13"/>
        <v/>
      </c>
      <c r="AP65" s="3" t="str">
        <f t="shared" si="13"/>
        <v/>
      </c>
      <c r="AQ65" s="3" t="str">
        <f t="shared" si="13"/>
        <v/>
      </c>
      <c r="AR65" s="3" t="str">
        <f t="shared" si="13"/>
        <v/>
      </c>
      <c r="AS65" s="3" t="str">
        <f t="shared" si="13"/>
        <v/>
      </c>
      <c r="AT65" s="3" t="str">
        <f t="shared" si="13"/>
        <v/>
      </c>
    </row>
    <row r="66" spans="1:46" ht="15.75" customHeight="1" x14ac:dyDescent="0.25">
      <c r="A66" s="807"/>
      <c r="B66" s="164">
        <v>0.83333333333333304</v>
      </c>
      <c r="C66" s="55" t="str">
        <f>IFERROR(IF('PROGRAM-DERS'!C70="","",VLOOKUP('PROGRAM-DERS'!C70,Dersler!$C:$D,2,0)),"")</f>
        <v/>
      </c>
      <c r="D66" s="56" t="str">
        <f>IFERROR(IF('PROGRAM-DERS'!D70="","",VLOOKUP('PROGRAM-DERS'!D70,Dersler!$C:$D,2,0)),"")</f>
        <v/>
      </c>
      <c r="E66" s="14" t="str">
        <f>IFERROR(IF('PROGRAM-DERS'!E70="","",VLOOKUP('PROGRAM-DERS'!E70,Dersler!$C:$D,2,0)),"")</f>
        <v/>
      </c>
      <c r="F66" s="88" t="str">
        <f>IFERROR(IF('PROGRAM-DERS'!F70="","",VLOOKUP('PROGRAM-DERS'!F70,Dersler!$C:$D,2,0)),"")</f>
        <v/>
      </c>
      <c r="G66" s="255" t="str">
        <f>IFERROR(IF('PROGRAM-DERS'!#REF!="","",VLOOKUP('PROGRAM-DERS'!#REF!,Dersler!$A:$B,2,0)),"")</f>
        <v/>
      </c>
      <c r="H66" s="57" t="str">
        <f>IFERROR(IF('PROGRAM-DERS'!G70="","",VLOOKUP('PROGRAM-DERS'!G70,Dersler!$C:$D,2,0)),"")</f>
        <v>?</v>
      </c>
      <c r="I66" s="62" t="str">
        <f>IFERROR(IF('PROGRAM-DERS'!H70="","",VLOOKUP('PROGRAM-DERS'!H70,Dersler!$C:$D,2,0)),"")</f>
        <v/>
      </c>
      <c r="J66" s="56" t="str">
        <f>IFERROR(IF('PROGRAM-DERS'!I70="","",VLOOKUP('PROGRAM-DERS'!I70,Dersler!$C:$D,2,0)),"")</f>
        <v/>
      </c>
      <c r="K66" s="89" t="str">
        <f>IFERROR(IF('PROGRAM-DERS'!J70="","",VLOOKUP('PROGRAM-DERS'!J70,Dersler!$C:$D,2,0)),"")</f>
        <v/>
      </c>
      <c r="L66" s="55" t="s">
        <v>185</v>
      </c>
      <c r="M66" s="56" t="str">
        <f>IFERROR(IF('PROGRAM-DERS'!L70="","",VLOOKUP('PROGRAM-DERS'!L70,Dersler!$C:$D,2,0)),"")</f>
        <v/>
      </c>
      <c r="N66" s="113" t="str">
        <f>IFERROR(IF('PROGRAM-DERS'!M70="","",VLOOKUP('PROGRAM-DERS'!M70,Dersler!$C:$D,2,0)),"")</f>
        <v/>
      </c>
      <c r="O66" s="56" t="str">
        <f>IFERROR(IF('PROGRAM-DERS'!N70="","",VLOOKUP('PROGRAM-DERS'!N70,Dersler!$C:$D,2,0)),"")</f>
        <v/>
      </c>
      <c r="P66" s="267" t="str">
        <f>IFERROR(IF('PROGRAM-DERS'!O70="","",VLOOKUP('PROGRAM-DERS'!O70,Dersler!$C:$D,2,0)),"")</f>
        <v/>
      </c>
      <c r="Q66" s="267" t="str">
        <f>IFERROR(IF('PROGRAM-DERS'!P70="","",VLOOKUP('PROGRAM-DERS'!P70,Dersler!$C:$D,2,0)),"")</f>
        <v/>
      </c>
      <c r="R66" s="56" t="str">
        <f>IFERROR(IF('PROGRAM-DERS'!#REF!="","",VLOOKUP('PROGRAM-DERS'!#REF!,Dersler!$A:$B,2,0)),"")</f>
        <v/>
      </c>
      <c r="S66" s="319"/>
      <c r="T66" s="119" t="str">
        <f>IFERROR(IF('PROGRAM-DERS'!S70="","",VLOOKUP('PROGRAM-DERS'!S70,Dersler!$A:$B,2,0)),"")</f>
        <v/>
      </c>
      <c r="U66" s="118" t="str">
        <f>IFERROR(IF('PROGRAM-DERS'!T70="","",VLOOKUP('PROGRAM-DERS'!T70,Dersler!$A:$B,2,0)),"")</f>
        <v/>
      </c>
      <c r="V66" s="119" t="str">
        <f>IFERROR(IF('PROGRAM-DERS'!U70="","",VLOOKUP('PROGRAM-DERS'!U70,Dersler!$A:$B,2,0)),"")</f>
        <v/>
      </c>
      <c r="W66" s="133" t="str">
        <f>IFERROR(IF('PROGRAM-DERS'!V70="","",VLOOKUP('PROGRAM-DERS'!V70,Dersler!$A:$B,2,0)),"")</f>
        <v/>
      </c>
      <c r="X66" s="3" t="str">
        <f t="shared" si="12"/>
        <v/>
      </c>
      <c r="Y66" s="3" t="str">
        <f t="shared" si="12"/>
        <v/>
      </c>
      <c r="Z66" s="3" t="str">
        <f t="shared" si="12"/>
        <v/>
      </c>
      <c r="AA66" s="3" t="str">
        <f t="shared" si="12"/>
        <v/>
      </c>
      <c r="AB66" s="3" t="str">
        <f t="shared" si="12"/>
        <v/>
      </c>
      <c r="AC66" s="3" t="str">
        <f t="shared" si="12"/>
        <v/>
      </c>
      <c r="AD66" s="3" t="str">
        <f t="shared" si="12"/>
        <v/>
      </c>
      <c r="AE66" s="3" t="str">
        <f t="shared" si="12"/>
        <v/>
      </c>
      <c r="AF66" s="3" t="str">
        <f t="shared" si="12"/>
        <v/>
      </c>
      <c r="AG66" s="3" t="str">
        <f t="shared" si="12"/>
        <v/>
      </c>
      <c r="AH66" s="3" t="str">
        <f t="shared" si="13"/>
        <v/>
      </c>
      <c r="AI66" s="3" t="str">
        <f t="shared" si="13"/>
        <v/>
      </c>
      <c r="AJ66" s="3" t="str">
        <f t="shared" si="13"/>
        <v/>
      </c>
      <c r="AK66" s="3" t="str">
        <f t="shared" si="13"/>
        <v/>
      </c>
      <c r="AL66" s="3" t="str">
        <f t="shared" si="13"/>
        <v/>
      </c>
      <c r="AM66" s="3" t="str">
        <f t="shared" si="13"/>
        <v/>
      </c>
      <c r="AN66" s="3" t="str">
        <f t="shared" si="13"/>
        <v/>
      </c>
      <c r="AO66" s="3" t="str">
        <f t="shared" si="13"/>
        <v/>
      </c>
      <c r="AP66" s="3" t="str">
        <f t="shared" si="13"/>
        <v/>
      </c>
      <c r="AQ66" s="3" t="str">
        <f t="shared" si="13"/>
        <v/>
      </c>
      <c r="AR66" s="3" t="str">
        <f t="shared" si="13"/>
        <v/>
      </c>
      <c r="AS66" s="3" t="str">
        <f t="shared" si="13"/>
        <v/>
      </c>
      <c r="AT66" s="3" t="str">
        <f t="shared" si="13"/>
        <v/>
      </c>
    </row>
    <row r="67" spans="1:46" ht="15.75" customHeight="1" thickBot="1" x14ac:dyDescent="0.3">
      <c r="A67" s="807"/>
      <c r="B67" s="164">
        <v>0.875</v>
      </c>
      <c r="C67" s="112" t="str">
        <f>IFERROR(IF('PROGRAM-DERS'!C71="","",VLOOKUP('PROGRAM-DERS'!C71,Dersler!$C:$D,2,0)),"")</f>
        <v/>
      </c>
      <c r="D67" s="14" t="str">
        <f>IFERROR(IF('PROGRAM-DERS'!D71="","",VLOOKUP('PROGRAM-DERS'!D71,Dersler!$C:$D,2,0)),"")</f>
        <v/>
      </c>
      <c r="E67" s="71" t="str">
        <f>IFERROR(IF('PROGRAM-DERS'!E71="","",VLOOKUP('PROGRAM-DERS'!E71,Dersler!$C:$D,2,0)),"")</f>
        <v/>
      </c>
      <c r="F67" s="160" t="str">
        <f>IFERROR(IF('PROGRAM-DERS'!F71="","",VLOOKUP('PROGRAM-DERS'!F71,Dersler!$C:$D,2,0)),"")</f>
        <v/>
      </c>
      <c r="G67" s="259" t="str">
        <f>IFERROR(IF('PROGRAM-DERS'!#REF!="","",VLOOKUP('PROGRAM-DERS'!#REF!,Dersler!$A:$B,2,0)),"")</f>
        <v/>
      </c>
      <c r="H67" s="57" t="str">
        <f>IFERROR(IF('PROGRAM-DERS'!G71="","",VLOOKUP('PROGRAM-DERS'!G71,Dersler!$C:$D,2,0)),"")</f>
        <v>?</v>
      </c>
      <c r="I67" s="62" t="str">
        <f>IFERROR(IF('PROGRAM-DERS'!H71="","",VLOOKUP('PROGRAM-DERS'!H71,Dersler!$C:$D,2,0)),"")</f>
        <v/>
      </c>
      <c r="J67" s="56" t="str">
        <f>IFERROR(IF('PROGRAM-DERS'!I71="","",VLOOKUP('PROGRAM-DERS'!I71,Dersler!$C:$D,2,0)),"")</f>
        <v/>
      </c>
      <c r="K67" s="89" t="str">
        <f>IFERROR(IF('PROGRAM-DERS'!J71="","",VLOOKUP('PROGRAM-DERS'!J71,Dersler!$C:$D,2,0)),"")</f>
        <v/>
      </c>
      <c r="L67" s="57" t="str">
        <f>IFERROR(IF('PROGRAM-DERS'!K71="","",VLOOKUP('PROGRAM-DERS'!K71,Dersler!$C:$D,2,0)),"")</f>
        <v xml:space="preserve"> </v>
      </c>
      <c r="M67" s="56" t="str">
        <f>IFERROR(IF('PROGRAM-DERS'!L71="","",VLOOKUP('PROGRAM-DERS'!L71,Dersler!$C:$D,2,0)),"")</f>
        <v/>
      </c>
      <c r="N67" s="56" t="str">
        <f>IFERROR(IF('PROGRAM-DERS'!M71="","",VLOOKUP('PROGRAM-DERS'!M71,Dersler!$C:$D,2,0)),"")</f>
        <v/>
      </c>
      <c r="O67" s="56" t="str">
        <f>IFERROR(IF('PROGRAM-DERS'!N71="","",VLOOKUP('PROGRAM-DERS'!N71,Dersler!$C:$D,2,0)),"")</f>
        <v/>
      </c>
      <c r="P67" s="267" t="str">
        <f>IFERROR(IF('PROGRAM-DERS'!O73="","",VLOOKUP('PROGRAM-DERS'!O73,Dersler!$C:$D,2,0)),"")</f>
        <v/>
      </c>
      <c r="Q67" s="267" t="str">
        <f>IFERROR(IF('PROGRAM-DERS'!P73="","",VLOOKUP('PROGRAM-DERS'!P73,Dersler!$C:$D,2,0)),"")</f>
        <v/>
      </c>
      <c r="R67" s="68" t="str">
        <f>IFERROR(IF('PROGRAM-DERS'!#REF!="","",VLOOKUP('PROGRAM-DERS'!#REF!,Dersler!$A:$B,2,0)),"")</f>
        <v/>
      </c>
      <c r="S67" s="306"/>
      <c r="T67" s="119" t="str">
        <f>IFERROR(IF('PROGRAM-DERS'!S71="","",VLOOKUP('PROGRAM-DERS'!S71,Dersler!$A:$B,2,0)),"")</f>
        <v/>
      </c>
      <c r="U67" s="118" t="str">
        <f>IFERROR(IF('PROGRAM-DERS'!T71="","",VLOOKUP('PROGRAM-DERS'!T71,Dersler!$A:$B,2,0)),"")</f>
        <v/>
      </c>
      <c r="V67" s="119" t="str">
        <f>IFERROR(IF('PROGRAM-DERS'!U71="","",VLOOKUP('PROGRAM-DERS'!U71,Dersler!$A:$B,2,0)),"")</f>
        <v/>
      </c>
      <c r="W67" s="133" t="str">
        <f>IFERROR(IF('PROGRAM-DERS'!V71="","",VLOOKUP('PROGRAM-DERS'!V71,Dersler!$A:$B,2,0)),"")</f>
        <v/>
      </c>
      <c r="X67" s="3" t="str">
        <f t="shared" si="12"/>
        <v/>
      </c>
      <c r="Y67" s="3" t="str">
        <f t="shared" si="12"/>
        <v/>
      </c>
      <c r="Z67" s="3" t="str">
        <f t="shared" si="12"/>
        <v/>
      </c>
      <c r="AA67" s="3" t="str">
        <f t="shared" si="12"/>
        <v/>
      </c>
      <c r="AB67" s="3" t="str">
        <f t="shared" si="12"/>
        <v/>
      </c>
      <c r="AC67" s="3" t="str">
        <f t="shared" si="12"/>
        <v/>
      </c>
      <c r="AD67" s="3" t="str">
        <f t="shared" si="12"/>
        <v/>
      </c>
      <c r="AE67" s="3" t="str">
        <f t="shared" si="12"/>
        <v/>
      </c>
      <c r="AF67" s="3" t="str">
        <f t="shared" si="12"/>
        <v/>
      </c>
      <c r="AG67" s="3" t="str">
        <f t="shared" si="12"/>
        <v/>
      </c>
      <c r="AH67" s="3" t="str">
        <f t="shared" si="13"/>
        <v/>
      </c>
      <c r="AI67" s="3" t="str">
        <f t="shared" si="13"/>
        <v/>
      </c>
      <c r="AJ67" s="3" t="str">
        <f t="shared" si="13"/>
        <v/>
      </c>
      <c r="AK67" s="3" t="str">
        <f t="shared" si="13"/>
        <v/>
      </c>
      <c r="AL67" s="3" t="str">
        <f t="shared" si="13"/>
        <v/>
      </c>
      <c r="AM67" s="3" t="str">
        <f t="shared" si="13"/>
        <v/>
      </c>
      <c r="AN67" s="3" t="str">
        <f t="shared" si="13"/>
        <v/>
      </c>
      <c r="AO67" s="3" t="str">
        <f t="shared" si="13"/>
        <v/>
      </c>
      <c r="AP67" s="3" t="str">
        <f t="shared" si="13"/>
        <v/>
      </c>
      <c r="AQ67" s="3" t="str">
        <f t="shared" si="13"/>
        <v/>
      </c>
      <c r="AR67" s="3" t="str">
        <f t="shared" si="13"/>
        <v/>
      </c>
      <c r="AS67" s="3" t="str">
        <f t="shared" si="13"/>
        <v/>
      </c>
      <c r="AT67" s="3" t="str">
        <f t="shared" si="13"/>
        <v/>
      </c>
    </row>
    <row r="68" spans="1:46" ht="15.75" customHeight="1" x14ac:dyDescent="0.25">
      <c r="A68" s="807"/>
      <c r="B68" s="165">
        <v>0.91666666666666663</v>
      </c>
      <c r="C68" s="55" t="str">
        <f>IFERROR(IF('PROGRAM-DERS'!C72="","",VLOOKUP('PROGRAM-DERS'!C72,Dersler!$C:$D,2,0)),"")</f>
        <v/>
      </c>
      <c r="D68" s="56" t="str">
        <f>IFERROR(IF('PROGRAM-DERS'!D72="","",VLOOKUP('PROGRAM-DERS'!D72,Dersler!$C:$D,2,0)),"")</f>
        <v/>
      </c>
      <c r="E68" s="159" t="str">
        <f>IFERROR(IF('PROGRAM-DERS'!E72="","",VLOOKUP('PROGRAM-DERS'!E72,Dersler!$C:$D,2,0)),"")</f>
        <v/>
      </c>
      <c r="F68" s="176" t="str">
        <f>IFERROR(IF('PROGRAM-DERS'!F72="","",VLOOKUP('PROGRAM-DERS'!F72,Dersler!$C:$D,2,0)),"")</f>
        <v/>
      </c>
      <c r="G68" s="260" t="str">
        <f>IFERROR(IF('PROGRAM-DERS'!#REF!="","",VLOOKUP('PROGRAM-DERS'!#REF!,Dersler!$A:$B,2,0)),"")</f>
        <v/>
      </c>
      <c r="H68" s="57" t="str">
        <f>IFERROR(IF('PROGRAM-DERS'!G72="","",VLOOKUP('PROGRAM-DERS'!G72,Dersler!$C:$D,2,0)),"")</f>
        <v>?</v>
      </c>
      <c r="I68" s="62" t="str">
        <f>IFERROR(IF('PROGRAM-DERS'!H72="","",VLOOKUP('PROGRAM-DERS'!H72,Dersler!$C:$D,2,0)),"")</f>
        <v/>
      </c>
      <c r="J68" s="62" t="str">
        <f>IFERROR(IF('PROGRAM-DERS'!I72="","",VLOOKUP('PROGRAM-DERS'!I72,Dersler!$C:$D,2,0)),"")</f>
        <v/>
      </c>
      <c r="K68" s="71" t="str">
        <f>IFERROR(IF('PROGRAM-DERS'!J72="","",VLOOKUP('PROGRAM-DERS'!J72,Dersler!$C:$D,2,0)),"")</f>
        <v/>
      </c>
      <c r="L68" s="57" t="str">
        <f>IFERROR(IF('PROGRAM-DERS'!K72="","",VLOOKUP('PROGRAM-DERS'!K72,Dersler!$C:$D,2,0)),"")</f>
        <v/>
      </c>
      <c r="M68" s="56" t="str">
        <f>IFERROR(IF('PROGRAM-DERS'!L72="","",VLOOKUP('PROGRAM-DERS'!L72,Dersler!$C:$D,2,0)),"")</f>
        <v/>
      </c>
      <c r="N68" s="56" t="str">
        <f>IFERROR(IF('PROGRAM-DERS'!M72="","",VLOOKUP('PROGRAM-DERS'!M72,Dersler!$C:$D,2,0)),"")</f>
        <v/>
      </c>
      <c r="O68" s="56" t="str">
        <f>IFERROR(IF('PROGRAM-DERS'!N72="","",VLOOKUP('PROGRAM-DERS'!N72,Dersler!$C:$D,2,0)),"")</f>
        <v/>
      </c>
      <c r="P68" s="1000" t="str">
        <f>IFERROR(IF('PROGRAM-DERS'!O72="","",VLOOKUP('PROGRAM-DERS'!O72,Dersler!$C:$D,2,0)),"")</f>
        <v/>
      </c>
      <c r="Q68" s="1000" t="str">
        <f>IFERROR(IF('PROGRAM-DERS'!P72="","",VLOOKUP('PROGRAM-DERS'!P72,Dersler!$C:$D,2,0)),"")</f>
        <v/>
      </c>
      <c r="R68" s="1001" t="str">
        <f>IFERROR(IF('PROGRAM-DERS'!#REF!="","",VLOOKUP('PROGRAM-DERS'!#REF!,Dersler!$A:$B,2,0)),"")</f>
        <v/>
      </c>
      <c r="S68" s="324"/>
      <c r="T68" s="119" t="str">
        <f>IFERROR(IF('PROGRAM-DERS'!S72="","",VLOOKUP('PROGRAM-DERS'!S72,Dersler!$A:$B,2,0)),"")</f>
        <v/>
      </c>
      <c r="U68" s="118" t="str">
        <f>IFERROR(IF('PROGRAM-DERS'!T72="","",VLOOKUP('PROGRAM-DERS'!T72,Dersler!$A:$B,2,0)),"")</f>
        <v/>
      </c>
      <c r="V68" s="119" t="str">
        <f>IFERROR(IF('PROGRAM-DERS'!U72="","",VLOOKUP('PROGRAM-DERS'!U72,Dersler!$A:$B,2,0)),"")</f>
        <v/>
      </c>
      <c r="W68" s="133" t="str">
        <f>IFERROR(IF('PROGRAM-DERS'!V72="","",VLOOKUP('PROGRAM-DERS'!V72,Dersler!$A:$B,2,0)),"")</f>
        <v/>
      </c>
      <c r="X68" s="3" t="str">
        <f t="shared" si="12"/>
        <v/>
      </c>
      <c r="Y68" s="3" t="str">
        <f t="shared" si="12"/>
        <v/>
      </c>
      <c r="Z68" s="3" t="str">
        <f t="shared" si="12"/>
        <v/>
      </c>
      <c r="AA68" s="3" t="str">
        <f t="shared" si="12"/>
        <v/>
      </c>
      <c r="AB68" s="3" t="str">
        <f t="shared" si="12"/>
        <v/>
      </c>
      <c r="AC68" s="3" t="str">
        <f t="shared" si="12"/>
        <v/>
      </c>
      <c r="AD68" s="3" t="str">
        <f t="shared" si="12"/>
        <v/>
      </c>
      <c r="AE68" s="3" t="str">
        <f t="shared" si="12"/>
        <v/>
      </c>
      <c r="AF68" s="3" t="str">
        <f t="shared" si="12"/>
        <v/>
      </c>
      <c r="AG68" s="3" t="str">
        <f t="shared" si="12"/>
        <v/>
      </c>
      <c r="AH68" s="3" t="str">
        <f t="shared" si="13"/>
        <v/>
      </c>
      <c r="AI68" s="3" t="str">
        <f t="shared" si="13"/>
        <v/>
      </c>
      <c r="AJ68" s="3" t="str">
        <f t="shared" si="13"/>
        <v/>
      </c>
      <c r="AK68" s="3" t="str">
        <f t="shared" si="13"/>
        <v/>
      </c>
      <c r="AL68" s="3" t="str">
        <f t="shared" si="13"/>
        <v/>
      </c>
      <c r="AM68" s="3" t="str">
        <f t="shared" si="13"/>
        <v/>
      </c>
      <c r="AN68" s="3" t="str">
        <f t="shared" si="13"/>
        <v/>
      </c>
      <c r="AO68" s="3" t="str">
        <f t="shared" si="13"/>
        <v/>
      </c>
      <c r="AP68" s="3" t="str">
        <f t="shared" si="13"/>
        <v/>
      </c>
      <c r="AQ68" s="3" t="str">
        <f t="shared" si="13"/>
        <v/>
      </c>
      <c r="AR68" s="3" t="str">
        <f t="shared" si="13"/>
        <v/>
      </c>
      <c r="AS68" s="3" t="str">
        <f t="shared" si="13"/>
        <v/>
      </c>
      <c r="AT68" s="3" t="str">
        <f t="shared" si="13"/>
        <v/>
      </c>
    </row>
    <row r="69" spans="1:46" ht="15.75" customHeight="1" thickBot="1" x14ac:dyDescent="0.3">
      <c r="A69" s="808"/>
      <c r="B69" s="166">
        <v>0.95833333333333337</v>
      </c>
      <c r="C69" s="151" t="str">
        <f>IFERROR(IF('PROGRAM-DERS'!C73="","",VLOOKUP('PROGRAM-DERS'!C73,Dersler!$C:$D,2,0)),"")</f>
        <v/>
      </c>
      <c r="D69" s="68" t="str">
        <f>IFERROR(IF('PROGRAM-DERS'!D73="","",VLOOKUP('PROGRAM-DERS'!D73,Dersler!$C:$D,2,0)),"")</f>
        <v/>
      </c>
      <c r="E69" s="67" t="str">
        <f>IFERROR(IF('PROGRAM-DERS'!E73="","",VLOOKUP('PROGRAM-DERS'!E73,Dersler!$C:$D,2,0)),"")</f>
        <v/>
      </c>
      <c r="F69" s="170" t="str">
        <f>IFERROR(IF('PROGRAM-DERS'!F73="","",VLOOKUP('PROGRAM-DERS'!F73,Dersler!$C:$D,2,0)),"")</f>
        <v/>
      </c>
      <c r="G69" s="253" t="str">
        <f>IFERROR(IF('PROGRAM-DERS'!#REF!="","",VLOOKUP('PROGRAM-DERS'!#REF!,Dersler!$A:$B,2,0)),"")</f>
        <v/>
      </c>
      <c r="H69" s="65" t="str">
        <f>IFERROR(IF('PROGRAM-DERS'!G73="","",VLOOKUP('PROGRAM-DERS'!G73,Dersler!$C:$D,2,0)),"")</f>
        <v>?</v>
      </c>
      <c r="I69" s="66" t="str">
        <f>IFERROR(IF('PROGRAM-DERS'!H73="","",VLOOKUP('PROGRAM-DERS'!H73,Dersler!$C:$D,2,0)),"")</f>
        <v/>
      </c>
      <c r="J69" s="66" t="str">
        <f>IFERROR(IF('PROGRAM-DERS'!I73="","",VLOOKUP('PROGRAM-DERS'!I73,Dersler!$C:$D,2,0)),"")</f>
        <v/>
      </c>
      <c r="K69" s="67" t="str">
        <f>IFERROR(IF('PROGRAM-DERS'!J73="","",VLOOKUP('PROGRAM-DERS'!J73,Dersler!$C:$D,2,0)),"")</f>
        <v/>
      </c>
      <c r="L69" s="65" t="str">
        <f>IFERROR(IF('PROGRAM-DERS'!K73="","",VLOOKUP('PROGRAM-DERS'!K73,Dersler!$C:$D,2,0)),"")</f>
        <v/>
      </c>
      <c r="M69" s="66" t="str">
        <f>IFERROR(IF('PROGRAM-DERS'!L73="","",VLOOKUP('PROGRAM-DERS'!L73,Dersler!$C:$D,2,0)),"")</f>
        <v/>
      </c>
      <c r="N69" s="66" t="str">
        <f>IFERROR(IF('PROGRAM-DERS'!M73="","",VLOOKUP('PROGRAM-DERS'!M73,Dersler!$C:$D,2,0)),"")</f>
        <v/>
      </c>
      <c r="O69" s="66" t="str">
        <f>IFERROR(IF('PROGRAM-DERS'!N73="","",VLOOKUP('PROGRAM-DERS'!N73,Dersler!$C:$D,2,0)),"")</f>
        <v/>
      </c>
      <c r="P69" s="1002" t="str">
        <f>IFERROR(IF('PROGRAM-DERS'!#REF!="","",VLOOKUP('PROGRAM-DERS'!#REF!,Dersler!$C:$D,2,0)),"")</f>
        <v/>
      </c>
      <c r="Q69" s="1002" t="str">
        <f>IFERROR(IF('PROGRAM-DERS'!#REF!="","",VLOOKUP('PROGRAM-DERS'!#REF!,Dersler!$C:$D,2,0)),"")</f>
        <v/>
      </c>
      <c r="R69" s="1003" t="str">
        <f>IFERROR(IF('PROGRAM-DERS'!#REF!="","",VLOOKUP('PROGRAM-DERS'!#REF!,Dersler!$A:$B,2,0)),"")</f>
        <v/>
      </c>
      <c r="S69" s="317"/>
      <c r="T69" s="120" t="str">
        <f>IFERROR(IF('PROGRAM-DERS'!S73="","",VLOOKUP('PROGRAM-DERS'!S73,Dersler!$A:$B,2,0)),"")</f>
        <v/>
      </c>
      <c r="U69" s="141" t="str">
        <f>IFERROR(IF('PROGRAM-DERS'!T73="","",VLOOKUP('PROGRAM-DERS'!T73,Dersler!$A:$B,2,0)),"")</f>
        <v/>
      </c>
      <c r="V69" s="264" t="str">
        <f>IFERROR(IF('PROGRAM-DERS'!U73="","",VLOOKUP('PROGRAM-DERS'!U73,Dersler!$A:$B,2,0)),"")</f>
        <v/>
      </c>
      <c r="W69" s="142" t="str">
        <f>IFERROR(IF('PROGRAM-DERS'!V73="","",VLOOKUP('PROGRAM-DERS'!V73,Dersler!$A:$B,2,0)),"")</f>
        <v/>
      </c>
      <c r="X69" s="3" t="str">
        <f t="shared" si="12"/>
        <v/>
      </c>
      <c r="Y69" s="3" t="str">
        <f t="shared" si="12"/>
        <v/>
      </c>
      <c r="Z69" s="3" t="str">
        <f t="shared" si="12"/>
        <v/>
      </c>
      <c r="AA69" s="3" t="str">
        <f t="shared" si="12"/>
        <v/>
      </c>
      <c r="AB69" s="3" t="str">
        <f t="shared" si="12"/>
        <v/>
      </c>
      <c r="AC69" s="3" t="str">
        <f t="shared" si="12"/>
        <v/>
      </c>
      <c r="AD69" s="3" t="str">
        <f t="shared" si="12"/>
        <v/>
      </c>
      <c r="AE69" s="3" t="str">
        <f t="shared" si="12"/>
        <v/>
      </c>
      <c r="AF69" s="3" t="str">
        <f t="shared" si="12"/>
        <v/>
      </c>
      <c r="AG69" s="3" t="str">
        <f t="shared" si="12"/>
        <v/>
      </c>
      <c r="AH69" s="3" t="str">
        <f t="shared" si="13"/>
        <v/>
      </c>
      <c r="AI69" s="3" t="str">
        <f t="shared" si="13"/>
        <v/>
      </c>
      <c r="AJ69" s="3" t="str">
        <f t="shared" si="13"/>
        <v/>
      </c>
      <c r="AK69" s="3" t="str">
        <f t="shared" si="13"/>
        <v/>
      </c>
      <c r="AL69" s="3" t="str">
        <f t="shared" si="13"/>
        <v/>
      </c>
      <c r="AM69" s="3" t="str">
        <f t="shared" si="13"/>
        <v/>
      </c>
      <c r="AN69" s="3" t="str">
        <f t="shared" si="13"/>
        <v/>
      </c>
      <c r="AO69" s="3" t="str">
        <f t="shared" si="13"/>
        <v/>
      </c>
      <c r="AP69" s="3" t="str">
        <f t="shared" si="13"/>
        <v/>
      </c>
      <c r="AQ69" s="3" t="str">
        <f t="shared" si="13"/>
        <v/>
      </c>
      <c r="AR69" s="3" t="str">
        <f t="shared" si="13"/>
        <v/>
      </c>
      <c r="AS69" s="3" t="str">
        <f t="shared" si="13"/>
        <v/>
      </c>
      <c r="AT69" s="3" t="str">
        <f t="shared" si="13"/>
        <v/>
      </c>
    </row>
    <row r="70" spans="1:46" ht="15.75" customHeight="1" x14ac:dyDescent="0.25">
      <c r="A70" s="806" t="s">
        <v>4</v>
      </c>
      <c r="B70" s="155">
        <v>0.29166666666666669</v>
      </c>
      <c r="C70" s="24" t="str">
        <f>IFERROR(IF('PROGRAM-DERS'!C74="","",VLOOKUP('PROGRAM-DERS'!C74,Dersler!$A:$B,2,0)),"")</f>
        <v/>
      </c>
      <c r="D70" s="70" t="str">
        <f>IFERROR(IF('PROGRAM-DERS'!D74="","",VLOOKUP('PROGRAM-DERS'!D74,Dersler!$A:$B,2,0)),"")</f>
        <v/>
      </c>
      <c r="E70" s="69" t="str">
        <f>IFERROR(IF('PROGRAM-DERS'!E74="","",VLOOKUP('PROGRAM-DERS'!E74,Dersler!$A:$B,2,0)),"")</f>
        <v/>
      </c>
      <c r="F70" s="84" t="str">
        <f>IFERROR(IF('PROGRAM-DERS'!F74="","",VLOOKUP('PROGRAM-DERS'!F74,Dersler!$A:$B,2,0)),"")</f>
        <v/>
      </c>
      <c r="G70" s="254" t="str">
        <f>IFERROR(IF('PROGRAM-DERS'!#REF!="","",VLOOKUP('PROGRAM-DERS'!#REF!,Dersler!$A:$B,2,0)),"")</f>
        <v/>
      </c>
      <c r="H70" s="24" t="str">
        <f>IFERROR(IF('PROGRAM-DERS'!G74="","",VLOOKUP('PROGRAM-DERS'!G74,Dersler!$A:$B,2,0)),"")</f>
        <v/>
      </c>
      <c r="I70" s="70" t="str">
        <f>IFERROR(IF('PROGRAM-DERS'!H74="","",VLOOKUP('PROGRAM-DERS'!H74,Dersler!$A:$B,2,0)),"")</f>
        <v/>
      </c>
      <c r="J70" s="70" t="str">
        <f>IFERROR(IF('PROGRAM-DERS'!I74="","",VLOOKUP('PROGRAM-DERS'!I74,Dersler!$A:$B,2,0)),"")</f>
        <v/>
      </c>
      <c r="K70" s="69" t="str">
        <f>IFERROR(IF('PROGRAM-DERS'!J74="","",VLOOKUP('PROGRAM-DERS'!J74,Dersler!$A:$B,2,0)),"")</f>
        <v/>
      </c>
      <c r="L70" s="24" t="str">
        <f>IFERROR(IF('PROGRAM-DERS'!K74="","",VLOOKUP('PROGRAM-DERS'!K74,Dersler!$A:$B,2,0)),"")</f>
        <v/>
      </c>
      <c r="M70" s="70" t="str">
        <f>IFERROR(IF('PROGRAM-DERS'!L74="","",VLOOKUP('PROGRAM-DERS'!L74,Dersler!$A:$B,2,0)),"")</f>
        <v/>
      </c>
      <c r="N70" s="70" t="str">
        <f>IFERROR(IF('PROGRAM-DERS'!M74="","",VLOOKUP('PROGRAM-DERS'!M74,Dersler!$A:$B,2,0)),"")</f>
        <v/>
      </c>
      <c r="O70" s="70" t="str">
        <f>IFERROR(IF('PROGRAM-DERS'!N74="","",VLOOKUP('PROGRAM-DERS'!N74,Dersler!$A:$B,2,0)),"")</f>
        <v/>
      </c>
      <c r="P70" s="1004" t="str">
        <f>IFERROR(IF('PROGRAM-DERS'!O74="","",VLOOKUP('PROGRAM-DERS'!O74,Dersler!$A:$B,2,0)),"")</f>
        <v/>
      </c>
      <c r="Q70" s="1005" t="str">
        <f>IFERROR(IF('PROGRAM-DERS'!P74="","",VLOOKUP('PROGRAM-DERS'!P74,Dersler!$A:$B,2,0)),"")</f>
        <v/>
      </c>
      <c r="R70" s="148" t="str">
        <f>IFERROR(IF('PROGRAM-DERS'!#REF!="","",VLOOKUP('PROGRAM-DERS'!#REF!,Dersler!$A:$B,2,0)),"")</f>
        <v/>
      </c>
      <c r="S70" s="318"/>
      <c r="T70" s="121" t="str">
        <f>IFERROR(IF('PROGRAM-DERS'!S74="","",VLOOKUP('PROGRAM-DERS'!S74,Dersler!$A:$B,2,0)),"")</f>
        <v/>
      </c>
      <c r="U70" s="144" t="str">
        <f>IFERROR(IF('PROGRAM-DERS'!T74="","",VLOOKUP('PROGRAM-DERS'!T74,Dersler!$A:$B,2,0)),"")</f>
        <v/>
      </c>
      <c r="V70" s="265" t="str">
        <f>IFERROR(IF('PROGRAM-DERS'!U74="","",VLOOKUP('PROGRAM-DERS'!U74,Dersler!$A:$B,2,0)),"")</f>
        <v/>
      </c>
      <c r="W70" s="145" t="str">
        <f>IFERROR(IF('PROGRAM-DERS'!V74="","",VLOOKUP('PROGRAM-DERS'!V74,Dersler!$A:$B,2,0)),"")</f>
        <v/>
      </c>
      <c r="X70" s="3" t="str">
        <f t="shared" si="12"/>
        <v/>
      </c>
      <c r="Y70" s="3" t="str">
        <f t="shared" si="12"/>
        <v/>
      </c>
      <c r="Z70" s="3" t="str">
        <f t="shared" si="12"/>
        <v/>
      </c>
      <c r="AA70" s="3" t="str">
        <f t="shared" si="12"/>
        <v/>
      </c>
      <c r="AB70" s="3" t="str">
        <f t="shared" si="12"/>
        <v/>
      </c>
      <c r="AC70" s="3" t="str">
        <f t="shared" si="12"/>
        <v/>
      </c>
      <c r="AD70" s="3" t="str">
        <f t="shared" si="12"/>
        <v/>
      </c>
      <c r="AE70" s="3" t="str">
        <f t="shared" si="12"/>
        <v/>
      </c>
      <c r="AF70" s="3" t="str">
        <f t="shared" si="12"/>
        <v/>
      </c>
      <c r="AG70" s="3" t="str">
        <f t="shared" si="12"/>
        <v/>
      </c>
      <c r="AH70" s="3" t="str">
        <f t="shared" si="13"/>
        <v/>
      </c>
      <c r="AI70" s="3" t="str">
        <f t="shared" si="13"/>
        <v/>
      </c>
      <c r="AJ70" s="3" t="str">
        <f t="shared" si="13"/>
        <v/>
      </c>
      <c r="AK70" s="3" t="str">
        <f t="shared" si="13"/>
        <v/>
      </c>
      <c r="AL70" s="3" t="str">
        <f t="shared" si="13"/>
        <v/>
      </c>
      <c r="AM70" s="3" t="str">
        <f t="shared" si="13"/>
        <v/>
      </c>
      <c r="AN70" s="3" t="str">
        <f t="shared" si="13"/>
        <v/>
      </c>
      <c r="AO70" s="3" t="str">
        <f t="shared" si="13"/>
        <v/>
      </c>
      <c r="AP70" s="3" t="str">
        <f t="shared" si="13"/>
        <v/>
      </c>
      <c r="AQ70" s="3" t="str">
        <f t="shared" si="13"/>
        <v/>
      </c>
      <c r="AR70" s="3" t="str">
        <f t="shared" si="13"/>
        <v/>
      </c>
      <c r="AS70" s="3" t="str">
        <f t="shared" si="13"/>
        <v/>
      </c>
      <c r="AT70" s="3" t="str">
        <f t="shared" si="13"/>
        <v/>
      </c>
    </row>
    <row r="71" spans="1:46" ht="15.75" customHeight="1" x14ac:dyDescent="0.25">
      <c r="A71" s="807"/>
      <c r="B71" s="152">
        <v>0.33333333333333331</v>
      </c>
      <c r="C71" s="31" t="str">
        <f>IFERROR(IF('PROGRAM-DERS'!C75="","",VLOOKUP('PROGRAM-DERS'!C75,Dersler!$A:$B,2,0)),"")</f>
        <v/>
      </c>
      <c r="D71" s="35" t="str">
        <f>IFERROR(IF('PROGRAM-DERS'!D75="","",VLOOKUP('PROGRAM-DERS'!D75,Dersler!$A:$B,2,0)),"")</f>
        <v/>
      </c>
      <c r="E71" s="32" t="str">
        <f>IFERROR(IF('PROGRAM-DERS'!E75="","",VLOOKUP('PROGRAM-DERS'!E75,Dersler!$A:$B,2,0)),"")</f>
        <v/>
      </c>
      <c r="F71" s="86" t="str">
        <f>IFERROR(IF('PROGRAM-DERS'!F75="","",VLOOKUP('PROGRAM-DERS'!F75,Dersler!$A:$B,2,0)),"")</f>
        <v/>
      </c>
      <c r="G71" s="201" t="str">
        <f>IFERROR(IF('PROGRAM-DERS'!#REF!="","",VLOOKUP('PROGRAM-DERS'!#REF!,Dersler!$A:$B,2,0)),"")</f>
        <v/>
      </c>
      <c r="H71" s="31" t="str">
        <f>IFERROR(IF('PROGRAM-DERS'!G75="","",VLOOKUP('PROGRAM-DERS'!G75,Dersler!$A:$B,2,0)),"")</f>
        <v/>
      </c>
      <c r="I71" s="35" t="str">
        <f>IFERROR(IF('PROGRAM-DERS'!H75="","",VLOOKUP('PROGRAM-DERS'!H75,Dersler!$A:$B,2,0)),"")</f>
        <v/>
      </c>
      <c r="J71" s="35" t="str">
        <f>IFERROR(IF('PROGRAM-DERS'!I75="","",VLOOKUP('PROGRAM-DERS'!I75,Dersler!$A:$B,2,0)),"")</f>
        <v/>
      </c>
      <c r="K71" s="32" t="str">
        <f>IFERROR(IF('PROGRAM-DERS'!J75="","",VLOOKUP('PROGRAM-DERS'!J75,Dersler!$A:$B,2,0)),"")</f>
        <v/>
      </c>
      <c r="L71" s="31" t="str">
        <f>IFERROR(IF('PROGRAM-DERS'!K75="","",VLOOKUP('PROGRAM-DERS'!K75,Dersler!$A:$B,2,0)),"")</f>
        <v/>
      </c>
      <c r="M71" s="35" t="str">
        <f>IFERROR(IF('PROGRAM-DERS'!L75="","",VLOOKUP('PROGRAM-DERS'!L75,Dersler!$A:$B,2,0)),"")</f>
        <v/>
      </c>
      <c r="N71" s="35" t="str">
        <f>IFERROR(IF('PROGRAM-DERS'!M75="","",VLOOKUP('PROGRAM-DERS'!M75,Dersler!$A:$B,2,0)),"")</f>
        <v/>
      </c>
      <c r="O71" s="35" t="str">
        <f>IFERROR(IF('PROGRAM-DERS'!N75="","",VLOOKUP('PROGRAM-DERS'!N75,Dersler!$A:$B,2,0)),"")</f>
        <v/>
      </c>
      <c r="P71" s="998" t="str">
        <f>IFERROR(IF('PROGRAM-DERS'!O75="","",VLOOKUP('PROGRAM-DERS'!O75,Dersler!$A:$B,2,0)),"")</f>
        <v/>
      </c>
      <c r="Q71" s="999" t="str">
        <f>IFERROR(IF('PROGRAM-DERS'!P75="","",VLOOKUP('PROGRAM-DERS'!P75,Dersler!$A:$B,2,0)),"")</f>
        <v/>
      </c>
      <c r="R71" s="42" t="str">
        <f>IFERROR(IF('PROGRAM-DERS'!#REF!="","",VLOOKUP('PROGRAM-DERS'!#REF!,Dersler!$A:$B,2,0)),"")</f>
        <v/>
      </c>
      <c r="S71" s="311"/>
      <c r="T71" s="116" t="str">
        <f>IFERROR(IF('PROGRAM-DERS'!S75="","",VLOOKUP('PROGRAM-DERS'!S75,Dersler!$A:$B,2,0)),"")</f>
        <v/>
      </c>
      <c r="U71" s="124" t="str">
        <f>IFERROR(IF('PROGRAM-DERS'!T75="","",VLOOKUP('PROGRAM-DERS'!T75,Dersler!$A:$B,2,0)),"")</f>
        <v/>
      </c>
      <c r="V71" s="116" t="str">
        <f>IFERROR(IF('PROGRAM-DERS'!U75="","",VLOOKUP('PROGRAM-DERS'!U75,Dersler!$A:$B,2,0)),"")</f>
        <v/>
      </c>
      <c r="W71" s="131" t="str">
        <f>IFERROR(IF('PROGRAM-DERS'!V75="","",VLOOKUP('PROGRAM-DERS'!V75,Dersler!$A:$B,2,0)),"")</f>
        <v/>
      </c>
      <c r="X71" s="3" t="str">
        <f t="shared" si="12"/>
        <v/>
      </c>
      <c r="Y71" s="3" t="str">
        <f t="shared" si="12"/>
        <v/>
      </c>
      <c r="Z71" s="3" t="str">
        <f t="shared" si="12"/>
        <v/>
      </c>
      <c r="AA71" s="3" t="str">
        <f t="shared" si="12"/>
        <v/>
      </c>
      <c r="AB71" s="3" t="str">
        <f t="shared" si="12"/>
        <v/>
      </c>
      <c r="AC71" s="3" t="str">
        <f t="shared" si="12"/>
        <v/>
      </c>
      <c r="AD71" s="3" t="str">
        <f t="shared" si="12"/>
        <v/>
      </c>
      <c r="AE71" s="3" t="str">
        <f t="shared" si="12"/>
        <v/>
      </c>
      <c r="AF71" s="3" t="str">
        <f t="shared" si="12"/>
        <v/>
      </c>
      <c r="AG71" s="3" t="str">
        <f t="shared" si="12"/>
        <v/>
      </c>
      <c r="AH71" s="3" t="str">
        <f t="shared" si="13"/>
        <v/>
      </c>
      <c r="AI71" s="3" t="str">
        <f t="shared" si="13"/>
        <v/>
      </c>
      <c r="AJ71" s="3" t="str">
        <f t="shared" si="13"/>
        <v/>
      </c>
      <c r="AK71" s="3" t="str">
        <f t="shared" si="13"/>
        <v/>
      </c>
      <c r="AL71" s="3" t="str">
        <f t="shared" si="13"/>
        <v/>
      </c>
      <c r="AM71" s="3" t="str">
        <f t="shared" si="13"/>
        <v/>
      </c>
      <c r="AN71" s="3" t="str">
        <f t="shared" si="13"/>
        <v/>
      </c>
      <c r="AO71" s="3" t="str">
        <f t="shared" si="13"/>
        <v/>
      </c>
      <c r="AP71" s="3" t="str">
        <f t="shared" si="13"/>
        <v/>
      </c>
      <c r="AQ71" s="3" t="str">
        <f t="shared" si="13"/>
        <v/>
      </c>
      <c r="AR71" s="3" t="str">
        <f t="shared" si="13"/>
        <v/>
      </c>
      <c r="AS71" s="3" t="str">
        <f t="shared" si="13"/>
        <v/>
      </c>
      <c r="AT71" s="3" t="str">
        <f t="shared" si="13"/>
        <v/>
      </c>
    </row>
    <row r="72" spans="1:46" ht="15.75" customHeight="1" x14ac:dyDescent="0.25">
      <c r="A72" s="807"/>
      <c r="B72" s="102">
        <v>0.375</v>
      </c>
      <c r="C72" s="31" t="str">
        <f>IFERROR(IF('PROGRAM-DERS'!C76="","",VLOOKUP('PROGRAM-DERS'!C76,Dersler!$A:$B,2,0)),"")</f>
        <v/>
      </c>
      <c r="D72" s="35" t="str">
        <f>IFERROR(IF('PROGRAM-DERS'!D76="","",VLOOKUP('PROGRAM-DERS'!D76,Dersler!$A:$B,2,0)),"")</f>
        <v/>
      </c>
      <c r="E72" s="34" t="str">
        <f>IFERROR(IF('PROGRAM-DERS'!E76="","",VLOOKUP('PROGRAM-DERS'!E76,Dersler!$A:$B,2,0)),"")</f>
        <v/>
      </c>
      <c r="F72" s="171" t="str">
        <f>IFERROR(IF('PROGRAM-DERS'!F76="","",VLOOKUP('PROGRAM-DERS'!F76,Dersler!$A:$B,2,0)),"")</f>
        <v/>
      </c>
      <c r="G72" s="251" t="str">
        <f>IFERROR(IF('PROGRAM-DERS'!#REF!="","",VLOOKUP('PROGRAM-DERS'!#REF!,Dersler!$A:$B,2,0)),"")</f>
        <v/>
      </c>
      <c r="H72" s="40" t="str">
        <f>IFERROR(IF('PROGRAM-DERS'!G76="","",VLOOKUP('PROGRAM-DERS'!G76,Dersler!$A:$B,2,0)),"")</f>
        <v/>
      </c>
      <c r="I72" s="111" t="str">
        <f>IFERROR(IF('PROGRAM-DERS'!H76="","",VLOOKUP('PROGRAM-DERS'!H76,Dersler!$A:$B,2,0)),"")</f>
        <v/>
      </c>
      <c r="J72" s="44" t="str">
        <f>IFERROR(IF('PROGRAM-DERS'!I76="","",VLOOKUP('PROGRAM-DERS'!I76,Dersler!$A:$B,2,0)),"")</f>
        <v/>
      </c>
      <c r="K72" s="4" t="str">
        <f>IFERROR(IF('PROGRAM-DERS'!J76="","",VLOOKUP('PROGRAM-DERS'!J76,Dersler!$A:$B,2,0)),"")</f>
        <v/>
      </c>
      <c r="L72" s="189" t="str">
        <f>IFERROR(IF('PROGRAM-DERS'!K76="","",VLOOKUP('PROGRAM-DERS'!K76,Dersler!$A:$B,2,0)),"")</f>
        <v/>
      </c>
      <c r="M72" s="44" t="str">
        <f>IFERROR(IF('PROGRAM-DERS'!L76="","",VLOOKUP('PROGRAM-DERS'!L76,Dersler!$A:$B,2,0)),"")</f>
        <v/>
      </c>
      <c r="N72" s="44" t="str">
        <f>IFERROR(IF('PROGRAM-DERS'!M76="","",VLOOKUP('PROGRAM-DERS'!M76,Dersler!$A:$B,2,0)),"")</f>
        <v/>
      </c>
      <c r="O72" s="43" t="str">
        <f>IFERROR(IF('PROGRAM-DERS'!N76="","",VLOOKUP('PROGRAM-DERS'!N76,Dersler!$A:$B,2,0)),"")</f>
        <v/>
      </c>
      <c r="P72" s="250" t="str">
        <f>IFERROR(IF('PROGRAM-DERS'!O76="","",VLOOKUP('PROGRAM-DERS'!O76,Dersler!$A:$B,2,0)),"")</f>
        <v/>
      </c>
      <c r="Q72" s="250" t="str">
        <f>IFERROR(IF('PROGRAM-DERS'!P76="","",VLOOKUP('PROGRAM-DERS'!P76,Dersler!$A:$B,2,0)),"")</f>
        <v/>
      </c>
      <c r="R72" s="42" t="str">
        <f>IFERROR(IF('PROGRAM-DERS'!#REF!="","",VLOOKUP('PROGRAM-DERS'!#REF!,Dersler!$A:$B,2,0)),"")</f>
        <v/>
      </c>
      <c r="S72" s="311"/>
      <c r="T72" s="116" t="str">
        <f>IFERROR(IF('PROGRAM-DERS'!S76="","",VLOOKUP('PROGRAM-DERS'!S76,Dersler!$A:$B,2,0)),"")</f>
        <v/>
      </c>
      <c r="U72" s="124" t="str">
        <f>IFERROR(IF('PROGRAM-DERS'!T76="","",VLOOKUP('PROGRAM-DERS'!T76,Dersler!$A:$B,2,0)),"")</f>
        <v/>
      </c>
      <c r="V72" s="116" t="str">
        <f>IFERROR(IF('PROGRAM-DERS'!U76="","",VLOOKUP('PROGRAM-DERS'!U76,Dersler!$A:$B,2,0)),"")</f>
        <v/>
      </c>
      <c r="W72" s="131" t="str">
        <f>IFERROR(IF('PROGRAM-DERS'!V76="","",VLOOKUP('PROGRAM-DERS'!V76,Dersler!$A:$B,2,0)),"")</f>
        <v/>
      </c>
      <c r="X72" s="3" t="str">
        <f t="shared" ref="X72:AG81" si="14">IF(COUNTIF($C72:$W72,X$1)+COUNTIF($C72:$W72,CONCATENATE(X$1," (O)"))&gt;1,"Uyarı","")</f>
        <v/>
      </c>
      <c r="Y72" s="3" t="str">
        <f t="shared" si="14"/>
        <v/>
      </c>
      <c r="Z72" s="3" t="str">
        <f t="shared" si="14"/>
        <v/>
      </c>
      <c r="AA72" s="3" t="str">
        <f t="shared" si="14"/>
        <v/>
      </c>
      <c r="AB72" s="3" t="str">
        <f t="shared" si="14"/>
        <v/>
      </c>
      <c r="AC72" s="3" t="str">
        <f t="shared" si="14"/>
        <v/>
      </c>
      <c r="AD72" s="3" t="str">
        <f t="shared" si="14"/>
        <v/>
      </c>
      <c r="AE72" s="3" t="str">
        <f t="shared" si="14"/>
        <v/>
      </c>
      <c r="AF72" s="3" t="str">
        <f t="shared" si="14"/>
        <v/>
      </c>
      <c r="AG72" s="3" t="str">
        <f t="shared" si="14"/>
        <v/>
      </c>
      <c r="AH72" s="3" t="str">
        <f t="shared" ref="AH72:AT81" si="15">IF(COUNTIF($C72:$W72,AH$1)+COUNTIF($C72:$W72,CONCATENATE(AH$1," (O)"))&gt;1,"Uyarı","")</f>
        <v/>
      </c>
      <c r="AI72" s="3" t="str">
        <f t="shared" si="15"/>
        <v/>
      </c>
      <c r="AJ72" s="3" t="str">
        <f t="shared" si="15"/>
        <v/>
      </c>
      <c r="AK72" s="3" t="str">
        <f t="shared" si="15"/>
        <v/>
      </c>
      <c r="AL72" s="3" t="str">
        <f t="shared" si="15"/>
        <v/>
      </c>
      <c r="AM72" s="3" t="str">
        <f t="shared" si="15"/>
        <v/>
      </c>
      <c r="AN72" s="3" t="str">
        <f t="shared" si="15"/>
        <v/>
      </c>
      <c r="AO72" s="3" t="str">
        <f t="shared" si="15"/>
        <v/>
      </c>
      <c r="AP72" s="3" t="str">
        <f t="shared" si="15"/>
        <v/>
      </c>
      <c r="AQ72" s="3" t="str">
        <f t="shared" si="15"/>
        <v/>
      </c>
      <c r="AR72" s="3" t="str">
        <f t="shared" si="15"/>
        <v/>
      </c>
      <c r="AS72" s="3" t="str">
        <f t="shared" si="15"/>
        <v/>
      </c>
      <c r="AT72" s="3" t="str">
        <f t="shared" si="15"/>
        <v/>
      </c>
    </row>
    <row r="73" spans="1:46" ht="15.75" customHeight="1" x14ac:dyDescent="0.25">
      <c r="A73" s="807"/>
      <c r="B73" s="102">
        <v>0.41666666666666702</v>
      </c>
      <c r="C73" s="31" t="str">
        <f>IFERROR(IF('PROGRAM-DERS'!C77="","",VLOOKUP('PROGRAM-DERS'!C77,Dersler!$A:$B,2,0)),"")</f>
        <v/>
      </c>
      <c r="D73" s="35" t="str">
        <f>IFERROR(IF('PROGRAM-DERS'!D77="","",VLOOKUP('PROGRAM-DERS'!D77,Dersler!$A:$B,2,0)),"")</f>
        <v/>
      </c>
      <c r="E73" s="34" t="str">
        <f>IFERROR(IF('PROGRAM-DERS'!E77="","",VLOOKUP('PROGRAM-DERS'!E77,Dersler!$A:$B,2,0)),"")</f>
        <v/>
      </c>
      <c r="F73" s="171" t="str">
        <f>IFERROR(IF('PROGRAM-DERS'!F77="","",VLOOKUP('PROGRAM-DERS'!F77,Dersler!$A:$B,2,0)),"")</f>
        <v/>
      </c>
      <c r="G73" s="251" t="str">
        <f>IFERROR(IF('PROGRAM-DERS'!#REF!="","",VLOOKUP('PROGRAM-DERS'!#REF!,Dersler!$A:$B,2,0)),"")</f>
        <v/>
      </c>
      <c r="H73" s="40" t="str">
        <f>IFERROR(IF('PROGRAM-DERS'!G77="","",VLOOKUP('PROGRAM-DERS'!G77,Dersler!$A:$B,2,0)),"")</f>
        <v/>
      </c>
      <c r="I73" s="111" t="str">
        <f>IFERROR(IF('PROGRAM-DERS'!H77="","",VLOOKUP('PROGRAM-DERS'!H77,Dersler!$A:$B,2,0)),"")</f>
        <v/>
      </c>
      <c r="J73" s="44" t="str">
        <f>IFERROR(IF('PROGRAM-DERS'!I77="","",VLOOKUP('PROGRAM-DERS'!I77,Dersler!$A:$B,2,0)),"")</f>
        <v/>
      </c>
      <c r="K73" s="4" t="str">
        <f>IFERROR(IF('PROGRAM-DERS'!J77="","",VLOOKUP('PROGRAM-DERS'!J77,Dersler!$A:$B,2,0)),"")</f>
        <v/>
      </c>
      <c r="L73" s="189" t="str">
        <f>IFERROR(IF('PROGRAM-DERS'!K77="","",VLOOKUP('PROGRAM-DERS'!K77,Dersler!$A:$B,2,0)),"")</f>
        <v/>
      </c>
      <c r="M73" s="44" t="str">
        <f>IFERROR(IF('PROGRAM-DERS'!L77="","",VLOOKUP('PROGRAM-DERS'!L77,Dersler!$A:$B,2,0)),"")</f>
        <v/>
      </c>
      <c r="N73" s="44" t="str">
        <f>IFERROR(IF('PROGRAM-DERS'!M77="","",VLOOKUP('PROGRAM-DERS'!M77,Dersler!$A:$B,2,0)),"")</f>
        <v/>
      </c>
      <c r="O73" s="43" t="str">
        <f>IFERROR(IF('PROGRAM-DERS'!N77="","",VLOOKUP('PROGRAM-DERS'!N77,Dersler!$A:$B,2,0)),"")</f>
        <v/>
      </c>
      <c r="P73" s="250" t="str">
        <f>IFERROR(IF('PROGRAM-DERS'!O77="","",VLOOKUP('PROGRAM-DERS'!O77,Dersler!$A:$B,2,0)),"")</f>
        <v/>
      </c>
      <c r="Q73" s="250" t="str">
        <f>IFERROR(IF('PROGRAM-DERS'!P77="","",VLOOKUP('PROGRAM-DERS'!P77,Dersler!$A:$B,2,0)),"")</f>
        <v/>
      </c>
      <c r="R73" s="42" t="str">
        <f>IFERROR(IF('PROGRAM-DERS'!#REF!="","",VLOOKUP('PROGRAM-DERS'!#REF!,Dersler!$A:$B,2,0)),"")</f>
        <v/>
      </c>
      <c r="S73" s="311"/>
      <c r="T73" s="116" t="str">
        <f>IFERROR(IF('PROGRAM-DERS'!S77="","",VLOOKUP('PROGRAM-DERS'!S77,Dersler!$A:$B,2,0)),"")</f>
        <v/>
      </c>
      <c r="U73" s="124" t="str">
        <f>IFERROR(IF('PROGRAM-DERS'!T77="","",VLOOKUP('PROGRAM-DERS'!T77,Dersler!$A:$B,2,0)),"")</f>
        <v/>
      </c>
      <c r="V73" s="116" t="str">
        <f>IFERROR(IF('PROGRAM-DERS'!U77="","",VLOOKUP('PROGRAM-DERS'!U77,Dersler!$A:$B,2,0)),"")</f>
        <v/>
      </c>
      <c r="W73" s="131" t="str">
        <f>IFERROR(IF('PROGRAM-DERS'!V77="","",VLOOKUP('PROGRAM-DERS'!V77,Dersler!$A:$B,2,0)),"")</f>
        <v/>
      </c>
      <c r="X73" s="3" t="str">
        <f t="shared" si="14"/>
        <v/>
      </c>
      <c r="Y73" s="3" t="str">
        <f t="shared" si="14"/>
        <v/>
      </c>
      <c r="Z73" s="3" t="str">
        <f t="shared" si="14"/>
        <v/>
      </c>
      <c r="AA73" s="3" t="str">
        <f t="shared" si="14"/>
        <v/>
      </c>
      <c r="AB73" s="3" t="str">
        <f t="shared" si="14"/>
        <v/>
      </c>
      <c r="AC73" s="3" t="str">
        <f t="shared" si="14"/>
        <v/>
      </c>
      <c r="AD73" s="3" t="str">
        <f t="shared" si="14"/>
        <v/>
      </c>
      <c r="AE73" s="3" t="str">
        <f t="shared" si="14"/>
        <v/>
      </c>
      <c r="AF73" s="3" t="str">
        <f t="shared" si="14"/>
        <v/>
      </c>
      <c r="AG73" s="3" t="str">
        <f t="shared" si="14"/>
        <v/>
      </c>
      <c r="AH73" s="3" t="str">
        <f t="shared" si="15"/>
        <v/>
      </c>
      <c r="AI73" s="3" t="str">
        <f t="shared" si="15"/>
        <v/>
      </c>
      <c r="AJ73" s="3" t="str">
        <f t="shared" si="15"/>
        <v/>
      </c>
      <c r="AK73" s="3" t="str">
        <f t="shared" si="15"/>
        <v/>
      </c>
      <c r="AL73" s="3" t="str">
        <f t="shared" si="15"/>
        <v/>
      </c>
      <c r="AM73" s="3" t="str">
        <f t="shared" si="15"/>
        <v/>
      </c>
      <c r="AN73" s="3" t="str">
        <f t="shared" si="15"/>
        <v/>
      </c>
      <c r="AO73" s="3" t="str">
        <f t="shared" si="15"/>
        <v/>
      </c>
      <c r="AP73" s="3" t="str">
        <f t="shared" si="15"/>
        <v/>
      </c>
      <c r="AQ73" s="3" t="str">
        <f t="shared" si="15"/>
        <v/>
      </c>
      <c r="AR73" s="3" t="str">
        <f t="shared" si="15"/>
        <v/>
      </c>
      <c r="AS73" s="3" t="str">
        <f t="shared" si="15"/>
        <v/>
      </c>
      <c r="AT73" s="3" t="str">
        <f t="shared" si="15"/>
        <v/>
      </c>
    </row>
    <row r="74" spans="1:46" ht="15.75" customHeight="1" x14ac:dyDescent="0.25">
      <c r="A74" s="807"/>
      <c r="B74" s="102">
        <v>0.45833333333333298</v>
      </c>
      <c r="C74" s="31" t="str">
        <f>IFERROR(IF('PROGRAM-DERS'!C78="","",VLOOKUP('PROGRAM-DERS'!C78,Dersler!$A:$B,2,0)),"")</f>
        <v/>
      </c>
      <c r="D74" s="35" t="str">
        <f>IFERROR(IF('PROGRAM-DERS'!D78="","",VLOOKUP('PROGRAM-DERS'!D78,Dersler!$A:$B,2,0)),"")</f>
        <v/>
      </c>
      <c r="E74" s="34" t="str">
        <f>IFERROR(IF('PROGRAM-DERS'!E78="","",VLOOKUP('PROGRAM-DERS'!E78,Dersler!$A:$B,2,0)),"")</f>
        <v/>
      </c>
      <c r="F74" s="33" t="str">
        <f>IFERROR(IF('PROGRAM-DERS'!F78="","",VLOOKUP('PROGRAM-DERS'!F78,Dersler!$A:$B,2,0)),"")</f>
        <v/>
      </c>
      <c r="G74" s="225" t="str">
        <f>IFERROR(IF('PROGRAM-DERS'!#REF!="","",VLOOKUP('PROGRAM-DERS'!#REF!,Dersler!$A:$B,2,0)),"")</f>
        <v/>
      </c>
      <c r="H74" s="40" t="str">
        <f>IFERROR(IF('PROGRAM-DERS'!G78="","",VLOOKUP('PROGRAM-DERS'!G78,Dersler!$A:$B,2,0)),"")</f>
        <v/>
      </c>
      <c r="I74" s="111" t="str">
        <f>IFERROR(IF('PROGRAM-DERS'!H78="","",VLOOKUP('PROGRAM-DERS'!H78,Dersler!$A:$B,2,0)),"")</f>
        <v/>
      </c>
      <c r="J74" s="44" t="str">
        <f>IFERROR(IF('PROGRAM-DERS'!I78="","",VLOOKUP('PROGRAM-DERS'!I78,Dersler!$A:$B,2,0)),"")</f>
        <v/>
      </c>
      <c r="K74" s="4" t="str">
        <f>IFERROR(IF('PROGRAM-DERS'!J78="","",VLOOKUP('PROGRAM-DERS'!J78,Dersler!$A:$B,2,0)),"")</f>
        <v/>
      </c>
      <c r="L74" s="189" t="str">
        <f>IFERROR(IF('PROGRAM-DERS'!K78="","",VLOOKUP('PROGRAM-DERS'!K78,Dersler!$A:$B,2,0)),"")</f>
        <v/>
      </c>
      <c r="M74" s="44" t="str">
        <f>IFERROR(IF('PROGRAM-DERS'!L78="","",VLOOKUP('PROGRAM-DERS'!L78,Dersler!$A:$B,2,0)),"")</f>
        <v/>
      </c>
      <c r="N74" s="44" t="str">
        <f>IFERROR(IF('PROGRAM-DERS'!M78="","",VLOOKUP('PROGRAM-DERS'!M78,Dersler!$A:$B,2,0)),"")</f>
        <v/>
      </c>
      <c r="O74" s="44" t="str">
        <f>IFERROR(IF('PROGRAM-DERS'!N78="","",VLOOKUP('PROGRAM-DERS'!N78,Dersler!$A:$B,2,0)),"")</f>
        <v/>
      </c>
      <c r="P74" s="250" t="str">
        <f>IFERROR(IF('PROGRAM-DERS'!O78="","",VLOOKUP('PROGRAM-DERS'!O78,Dersler!$A:$B,2,0)),"")</f>
        <v/>
      </c>
      <c r="Q74" s="250" t="str">
        <f>IFERROR(IF('PROGRAM-DERS'!P78="","",VLOOKUP('PROGRAM-DERS'!P78,Dersler!$A:$B,2,0)),"")</f>
        <v/>
      </c>
      <c r="R74" s="90" t="str">
        <f>IFERROR(IF('PROGRAM-DERS'!#REF!="","",VLOOKUP('PROGRAM-DERS'!#REF!,Dersler!$A:$B,2,0)),"")</f>
        <v/>
      </c>
      <c r="S74" s="90"/>
      <c r="T74" s="116" t="str">
        <f>IFERROR(IF('PROGRAM-DERS'!S78="","",VLOOKUP('PROGRAM-DERS'!S78,Dersler!$A:$B,2,0)),"")</f>
        <v/>
      </c>
      <c r="U74" s="124" t="str">
        <f>IFERROR(IF('PROGRAM-DERS'!T78="","",VLOOKUP('PROGRAM-DERS'!T78,Dersler!$A:$B,2,0)),"")</f>
        <v/>
      </c>
      <c r="V74" s="116" t="str">
        <f>IFERROR(IF('PROGRAM-DERS'!U78="","",VLOOKUP('PROGRAM-DERS'!U78,Dersler!$A:$B,2,0)),"")</f>
        <v/>
      </c>
      <c r="W74" s="131" t="str">
        <f>IFERROR(IF('PROGRAM-DERS'!V78="","",VLOOKUP('PROGRAM-DERS'!V78,Dersler!$A:$B,2,0)),"")</f>
        <v/>
      </c>
      <c r="X74" s="3" t="str">
        <f t="shared" si="14"/>
        <v/>
      </c>
      <c r="Y74" s="3" t="str">
        <f t="shared" si="14"/>
        <v/>
      </c>
      <c r="Z74" s="3" t="str">
        <f t="shared" si="14"/>
        <v/>
      </c>
      <c r="AA74" s="3" t="str">
        <f t="shared" si="14"/>
        <v/>
      </c>
      <c r="AB74" s="3" t="str">
        <f t="shared" si="14"/>
        <v/>
      </c>
      <c r="AC74" s="3" t="str">
        <f t="shared" si="14"/>
        <v/>
      </c>
      <c r="AD74" s="3" t="str">
        <f t="shared" si="14"/>
        <v/>
      </c>
      <c r="AE74" s="3" t="str">
        <f t="shared" si="14"/>
        <v/>
      </c>
      <c r="AF74" s="3" t="str">
        <f t="shared" si="14"/>
        <v/>
      </c>
      <c r="AG74" s="3" t="str">
        <f t="shared" si="14"/>
        <v/>
      </c>
      <c r="AH74" s="3" t="str">
        <f t="shared" si="15"/>
        <v/>
      </c>
      <c r="AI74" s="3" t="str">
        <f t="shared" si="15"/>
        <v/>
      </c>
      <c r="AJ74" s="3" t="str">
        <f t="shared" si="15"/>
        <v/>
      </c>
      <c r="AK74" s="3" t="str">
        <f t="shared" si="15"/>
        <v/>
      </c>
      <c r="AL74" s="3" t="str">
        <f t="shared" si="15"/>
        <v/>
      </c>
      <c r="AM74" s="3" t="str">
        <f t="shared" si="15"/>
        <v/>
      </c>
      <c r="AN74" s="3" t="str">
        <f t="shared" si="15"/>
        <v/>
      </c>
      <c r="AO74" s="3" t="str">
        <f t="shared" si="15"/>
        <v/>
      </c>
      <c r="AP74" s="3" t="str">
        <f t="shared" si="15"/>
        <v/>
      </c>
      <c r="AQ74" s="3" t="str">
        <f t="shared" si="15"/>
        <v/>
      </c>
      <c r="AR74" s="3" t="str">
        <f t="shared" si="15"/>
        <v/>
      </c>
      <c r="AS74" s="3" t="str">
        <f t="shared" si="15"/>
        <v/>
      </c>
      <c r="AT74" s="3" t="str">
        <f t="shared" si="15"/>
        <v/>
      </c>
    </row>
    <row r="75" spans="1:46" ht="15.75" customHeight="1" x14ac:dyDescent="0.25">
      <c r="A75" s="807"/>
      <c r="B75" s="102">
        <v>0.5</v>
      </c>
      <c r="C75" s="31" t="str">
        <f>IFERROR(IF('PROGRAM-DERS'!C79="","",VLOOKUP('PROGRAM-DERS'!C79,Dersler!$A:$B,2,0)),"")</f>
        <v/>
      </c>
      <c r="D75" s="156" t="str">
        <f>IFERROR(IF('PROGRAM-DERS'!D79="","",VLOOKUP('PROGRAM-DERS'!D79,Dersler!$A:$B,2,0)),"")</f>
        <v/>
      </c>
      <c r="E75" s="32" t="str">
        <f>IFERROR(IF('PROGRAM-DERS'!E79="","",VLOOKUP('PROGRAM-DERS'!E79,Dersler!$A:$B,2,0)),"")</f>
        <v/>
      </c>
      <c r="F75" s="33" t="str">
        <f>IFERROR(IF('PROGRAM-DERS'!F79="","",VLOOKUP('PROGRAM-DERS'!F79,Dersler!$A:$B,2,0)),"")</f>
        <v/>
      </c>
      <c r="G75" s="225" t="str">
        <f>IFERROR(IF('PROGRAM-DERS'!#REF!="","",VLOOKUP('PROGRAM-DERS'!#REF!,Dersler!$A:$B,2,0)),"")</f>
        <v/>
      </c>
      <c r="H75" s="40" t="str">
        <f>IFERROR(IF('PROGRAM-DERS'!G79="","",VLOOKUP('PROGRAM-DERS'!G79,Dersler!$A:$B,2,0)),"")</f>
        <v/>
      </c>
      <c r="I75" s="111" t="str">
        <f>IFERROR(IF('PROGRAM-DERS'!H79="","",VLOOKUP('PROGRAM-DERS'!H79,Dersler!$A:$B,2,0)),"")</f>
        <v/>
      </c>
      <c r="J75" s="35" t="str">
        <f>IFERROR(IF('PROGRAM-DERS'!I79="","",VLOOKUP('PROGRAM-DERS'!I79,Dersler!$A:$B,2,0)),"")</f>
        <v/>
      </c>
      <c r="K75" s="32" t="str">
        <f>IFERROR(IF('PROGRAM-DERS'!J79="","",VLOOKUP('PROGRAM-DERS'!J79,Dersler!$A:$B,2,0)),"")</f>
        <v/>
      </c>
      <c r="L75" s="190" t="str">
        <f>IFERROR(IF('PROGRAM-DERS'!K79="","",VLOOKUP('PROGRAM-DERS'!K79,Dersler!$A:$B,2,0)),"")</f>
        <v/>
      </c>
      <c r="M75" s="91" t="str">
        <f>IFERROR(IF('PROGRAM-DERS'!L79="","",VLOOKUP('PROGRAM-DERS'!L79,Dersler!$A:$B,2,0)),"")</f>
        <v/>
      </c>
      <c r="N75" s="91" t="str">
        <f>IFERROR(IF('PROGRAM-DERS'!M79="","",VLOOKUP('PROGRAM-DERS'!M79,Dersler!$A:$B,2,0)),"")</f>
        <v/>
      </c>
      <c r="O75" s="91" t="str">
        <f>IFERROR(IF('PROGRAM-DERS'!N79="","",VLOOKUP('PROGRAM-DERS'!N79,Dersler!$A:$B,2,0)),"")</f>
        <v/>
      </c>
      <c r="P75" s="994" t="str">
        <f>IFERROR(IF('PROGRAM-DERS'!O79="","",VLOOKUP('PROGRAM-DERS'!O79,Dersler!$A:$B,2,0)),"")</f>
        <v/>
      </c>
      <c r="Q75" s="995" t="str">
        <f>IFERROR(IF('PROGRAM-DERS'!P79="","",VLOOKUP('PROGRAM-DERS'!P79,Dersler!$A:$B,2,0)),"")</f>
        <v/>
      </c>
      <c r="R75" s="91" t="str">
        <f>IFERROR(IF('PROGRAM-DERS'!#REF!="","",VLOOKUP('PROGRAM-DERS'!#REF!,Dersler!$A:$B,2,0)),"")</f>
        <v/>
      </c>
      <c r="S75" s="312"/>
      <c r="T75" s="116" t="str">
        <f>IFERROR(IF('PROGRAM-DERS'!S79="","",VLOOKUP('PROGRAM-DERS'!S79,Dersler!$A:$B,2,0)),"")</f>
        <v/>
      </c>
      <c r="U75" s="124" t="str">
        <f>IFERROR(IF('PROGRAM-DERS'!T79="","",VLOOKUP('PROGRAM-DERS'!T79,Dersler!$A:$B,2,0)),"")</f>
        <v/>
      </c>
      <c r="V75" s="116" t="str">
        <f>IFERROR(IF('PROGRAM-DERS'!U79="","",VLOOKUP('PROGRAM-DERS'!U79,Dersler!$A:$B,2,0)),"")</f>
        <v/>
      </c>
      <c r="W75" s="131" t="str">
        <f>IFERROR(IF('PROGRAM-DERS'!V79="","",VLOOKUP('PROGRAM-DERS'!V79,Dersler!$A:$B,2,0)),"")</f>
        <v/>
      </c>
      <c r="X75" s="3" t="str">
        <f t="shared" si="14"/>
        <v/>
      </c>
      <c r="Y75" s="3" t="str">
        <f t="shared" si="14"/>
        <v/>
      </c>
      <c r="Z75" s="3" t="str">
        <f t="shared" si="14"/>
        <v/>
      </c>
      <c r="AA75" s="3" t="str">
        <f t="shared" si="14"/>
        <v/>
      </c>
      <c r="AB75" s="3" t="str">
        <f t="shared" si="14"/>
        <v/>
      </c>
      <c r="AC75" s="3" t="str">
        <f t="shared" si="14"/>
        <v/>
      </c>
      <c r="AD75" s="3" t="str">
        <f t="shared" si="14"/>
        <v/>
      </c>
      <c r="AE75" s="3" t="str">
        <f t="shared" si="14"/>
        <v/>
      </c>
      <c r="AF75" s="3" t="str">
        <f t="shared" si="14"/>
        <v/>
      </c>
      <c r="AG75" s="3" t="str">
        <f t="shared" si="14"/>
        <v/>
      </c>
      <c r="AH75" s="3" t="str">
        <f t="shared" si="15"/>
        <v/>
      </c>
      <c r="AI75" s="3" t="str">
        <f t="shared" si="15"/>
        <v/>
      </c>
      <c r="AJ75" s="3" t="str">
        <f t="shared" si="15"/>
        <v/>
      </c>
      <c r="AK75" s="3" t="str">
        <f t="shared" si="15"/>
        <v/>
      </c>
      <c r="AL75" s="3" t="str">
        <f t="shared" si="15"/>
        <v/>
      </c>
      <c r="AM75" s="3" t="str">
        <f t="shared" si="15"/>
        <v/>
      </c>
      <c r="AN75" s="3" t="str">
        <f t="shared" si="15"/>
        <v/>
      </c>
      <c r="AO75" s="3" t="str">
        <f t="shared" si="15"/>
        <v/>
      </c>
      <c r="AP75" s="3" t="str">
        <f t="shared" si="15"/>
        <v/>
      </c>
      <c r="AQ75" s="3" t="str">
        <f t="shared" si="15"/>
        <v/>
      </c>
      <c r="AR75" s="3" t="str">
        <f t="shared" si="15"/>
        <v/>
      </c>
      <c r="AS75" s="3" t="str">
        <f t="shared" si="15"/>
        <v/>
      </c>
      <c r="AT75" s="3" t="str">
        <f t="shared" si="15"/>
        <v/>
      </c>
    </row>
    <row r="76" spans="1:46" ht="15.75" customHeight="1" x14ac:dyDescent="0.25">
      <c r="A76" s="807"/>
      <c r="B76" s="102">
        <v>0.54166666666666596</v>
      </c>
      <c r="C76" s="31" t="str">
        <f>IFERROR(IF('PROGRAM-DERS'!C80="","",VLOOKUP('PROGRAM-DERS'!C80,Dersler!$A:$B,2,0)),"")</f>
        <v/>
      </c>
      <c r="D76" s="35" t="str">
        <f>IFERROR(IF('PROGRAM-DERS'!D80="","",VLOOKUP('PROGRAM-DERS'!D80,Dersler!$A:$B,2,0)),"")</f>
        <v/>
      </c>
      <c r="E76" s="32" t="str">
        <f>IFERROR(IF('PROGRAM-DERS'!E80="","",VLOOKUP('PROGRAM-DERS'!E80,Dersler!$A:$B,2,0)),"")</f>
        <v/>
      </c>
      <c r="F76" s="33" t="str">
        <f>IFERROR(IF('PROGRAM-DERS'!F80="","",VLOOKUP('PROGRAM-DERS'!F80,Dersler!$A:$B,2,0)),"")</f>
        <v/>
      </c>
      <c r="G76" s="225" t="str">
        <f>IFERROR(IF('PROGRAM-DERS'!#REF!="","",VLOOKUP('PROGRAM-DERS'!#REF!,Dersler!$A:$B,2,0)),"")</f>
        <v/>
      </c>
      <c r="H76" s="31" t="str">
        <f>IFERROR(IF('PROGRAM-DERS'!G80="","",VLOOKUP('PROGRAM-DERS'!G80,Dersler!$A:$B,2,0)),"")</f>
        <v/>
      </c>
      <c r="I76" s="35" t="str">
        <f>IFERROR(IF('PROGRAM-DERS'!H80="","",VLOOKUP('PROGRAM-DERS'!H80,Dersler!$A:$B,2,0)),"")</f>
        <v/>
      </c>
      <c r="J76" s="35" t="str">
        <f>IFERROR(IF('PROGRAM-DERS'!I80="","",VLOOKUP('PROGRAM-DERS'!I80,Dersler!$A:$B,2,0)),"")</f>
        <v/>
      </c>
      <c r="K76" s="32" t="str">
        <f>IFERROR(IF('PROGRAM-DERS'!J80="","",VLOOKUP('PROGRAM-DERS'!J80,Dersler!$A:$B,2,0)),"")</f>
        <v/>
      </c>
      <c r="L76" s="190" t="str">
        <f>IFERROR(IF('PROGRAM-DERS'!K80="","",VLOOKUP('PROGRAM-DERS'!K80,Dersler!$A:$B,2,0)),"")</f>
        <v/>
      </c>
      <c r="M76" s="91" t="str">
        <f>IFERROR(IF('PROGRAM-DERS'!L80="","",VLOOKUP('PROGRAM-DERS'!L80,Dersler!$A:$B,2,0)),"")</f>
        <v/>
      </c>
      <c r="N76" s="92" t="str">
        <f>IFERROR(IF('PROGRAM-DERS'!M80="","",VLOOKUP('PROGRAM-DERS'!M80,Dersler!$A:$B,2,0)),"")</f>
        <v/>
      </c>
      <c r="O76" s="92" t="str">
        <f>IFERROR(IF('PROGRAM-DERS'!N80="","",VLOOKUP('PROGRAM-DERS'!N80,Dersler!$A:$B,2,0)),"")</f>
        <v/>
      </c>
      <c r="P76" s="994" t="str">
        <f>IFERROR(IF('PROGRAM-DERS'!O80="","",VLOOKUP('PROGRAM-DERS'!O80,Dersler!$A:$B,2,0)),"")</f>
        <v/>
      </c>
      <c r="Q76" s="995" t="str">
        <f>IFERROR(IF('PROGRAM-DERS'!P80="","",VLOOKUP('PROGRAM-DERS'!P80,Dersler!$A:$B,2,0)),"")</f>
        <v/>
      </c>
      <c r="R76" s="91" t="str">
        <f>IFERROR(IF('PROGRAM-DERS'!#REF!="","",VLOOKUP('PROGRAM-DERS'!#REF!,Dersler!$A:$B,2,0)),"")</f>
        <v/>
      </c>
      <c r="S76" s="312"/>
      <c r="T76" s="116" t="str">
        <f>IFERROR(IF('PROGRAM-DERS'!S80="","",VLOOKUP('PROGRAM-DERS'!S80,Dersler!$A:$B,2,0)),"")</f>
        <v/>
      </c>
      <c r="U76" s="124" t="str">
        <f>IFERROR(IF('PROGRAM-DERS'!T80="","",VLOOKUP('PROGRAM-DERS'!T80,Dersler!$A:$B,2,0)),"")</f>
        <v/>
      </c>
      <c r="V76" s="116" t="str">
        <f>IFERROR(IF('PROGRAM-DERS'!U80="","",VLOOKUP('PROGRAM-DERS'!U80,Dersler!$A:$B,2,0)),"")</f>
        <v/>
      </c>
      <c r="W76" s="131" t="str">
        <f>IFERROR(IF('PROGRAM-DERS'!V80="","",VLOOKUP('PROGRAM-DERS'!V80,Dersler!$A:$B,2,0)),"")</f>
        <v/>
      </c>
      <c r="X76" s="3" t="str">
        <f t="shared" si="14"/>
        <v/>
      </c>
      <c r="Y76" s="3" t="str">
        <f t="shared" si="14"/>
        <v/>
      </c>
      <c r="Z76" s="3" t="str">
        <f t="shared" si="14"/>
        <v/>
      </c>
      <c r="AA76" s="3" t="str">
        <f t="shared" si="14"/>
        <v/>
      </c>
      <c r="AB76" s="3" t="str">
        <f t="shared" si="14"/>
        <v/>
      </c>
      <c r="AC76" s="3" t="str">
        <f t="shared" si="14"/>
        <v/>
      </c>
      <c r="AD76" s="3" t="str">
        <f t="shared" si="14"/>
        <v/>
      </c>
      <c r="AE76" s="3" t="str">
        <f t="shared" si="14"/>
        <v/>
      </c>
      <c r="AF76" s="3" t="str">
        <f t="shared" si="14"/>
        <v/>
      </c>
      <c r="AG76" s="3" t="str">
        <f t="shared" si="14"/>
        <v/>
      </c>
      <c r="AH76" s="3" t="str">
        <f t="shared" si="15"/>
        <v/>
      </c>
      <c r="AI76" s="3" t="str">
        <f t="shared" si="15"/>
        <v/>
      </c>
      <c r="AJ76" s="3" t="str">
        <f t="shared" si="15"/>
        <v/>
      </c>
      <c r="AK76" s="3" t="str">
        <f t="shared" si="15"/>
        <v/>
      </c>
      <c r="AL76" s="3" t="str">
        <f t="shared" si="15"/>
        <v/>
      </c>
      <c r="AM76" s="3" t="str">
        <f t="shared" si="15"/>
        <v/>
      </c>
      <c r="AN76" s="3" t="str">
        <f t="shared" si="15"/>
        <v/>
      </c>
      <c r="AO76" s="3" t="str">
        <f t="shared" si="15"/>
        <v/>
      </c>
      <c r="AP76" s="3" t="str">
        <f t="shared" si="15"/>
        <v/>
      </c>
      <c r="AQ76" s="3" t="str">
        <f t="shared" si="15"/>
        <v/>
      </c>
      <c r="AR76" s="3" t="str">
        <f t="shared" si="15"/>
        <v/>
      </c>
      <c r="AS76" s="3" t="str">
        <f t="shared" si="15"/>
        <v/>
      </c>
      <c r="AT76" s="3" t="str">
        <f t="shared" si="15"/>
        <v/>
      </c>
    </row>
    <row r="77" spans="1:46" ht="15.75" customHeight="1" x14ac:dyDescent="0.25">
      <c r="A77" s="807"/>
      <c r="B77" s="102">
        <v>0.58333333333333304</v>
      </c>
      <c r="C77" s="31" t="str">
        <f>IFERROR(IF('PROGRAM-DERS'!C81="","",VLOOKUP('PROGRAM-DERS'!C81,Dersler!$A:$B,2,0)),"")</f>
        <v/>
      </c>
      <c r="D77" s="35" t="str">
        <f>IFERROR(IF('PROGRAM-DERS'!D81="","",VLOOKUP('PROGRAM-DERS'!D81,Dersler!$A:$B,2,0)),"")</f>
        <v/>
      </c>
      <c r="E77" s="32" t="str">
        <f>IFERROR(IF('PROGRAM-DERS'!E81="","",VLOOKUP('PROGRAM-DERS'!E81,Dersler!$A:$B,2,0)),"")</f>
        <v/>
      </c>
      <c r="F77" s="33" t="str">
        <f>IFERROR(IF('PROGRAM-DERS'!F81="","",VLOOKUP('PROGRAM-DERS'!F81,Dersler!$A:$B,2,0)),"")</f>
        <v/>
      </c>
      <c r="G77" s="225" t="str">
        <f>IFERROR(IF('PROGRAM-DERS'!#REF!="","",VLOOKUP('PROGRAM-DERS'!#REF!,Dersler!$A:$B,2,0)),"")</f>
        <v/>
      </c>
      <c r="H77" s="31" t="str">
        <f>IFERROR(IF('PROGRAM-DERS'!G81="","",VLOOKUP('PROGRAM-DERS'!G81,Dersler!$A:$B,2,0)),"")</f>
        <v/>
      </c>
      <c r="I77" s="35" t="str">
        <f>IFERROR(IF('PROGRAM-DERS'!H81="","",VLOOKUP('PROGRAM-DERS'!H81,Dersler!$A:$B,2,0)),"")</f>
        <v/>
      </c>
      <c r="J77" s="35" t="str">
        <f>IFERROR(IF('PROGRAM-DERS'!I81="","",VLOOKUP('PROGRAM-DERS'!I81,Dersler!$A:$B,2,0)),"")</f>
        <v/>
      </c>
      <c r="K77" s="32" t="str">
        <f>IFERROR(IF('PROGRAM-DERS'!J81="","",VLOOKUP('PROGRAM-DERS'!J81,Dersler!$A:$B,2,0)),"")</f>
        <v/>
      </c>
      <c r="L77" s="191" t="str">
        <f>IFERROR(IF('PROGRAM-DERS'!K81="","",VLOOKUP('PROGRAM-DERS'!K81,Dersler!$A:$B,2,0)),"")</f>
        <v/>
      </c>
      <c r="M77" s="92" t="str">
        <f>IFERROR(IF('PROGRAM-DERS'!L81="","",VLOOKUP('PROGRAM-DERS'!L81,Dersler!$A:$B,2,0)),"")</f>
        <v/>
      </c>
      <c r="N77" s="92" t="str">
        <f>IFERROR(IF('PROGRAM-DERS'!M81="","",VLOOKUP('PROGRAM-DERS'!M81,Dersler!$A:$B,2,0)),"")</f>
        <v/>
      </c>
      <c r="O77" s="92" t="str">
        <f>IFERROR(IF('PROGRAM-DERS'!N81="","",VLOOKUP('PROGRAM-DERS'!N81,Dersler!$A:$B,2,0)),"")</f>
        <v/>
      </c>
      <c r="P77" s="994" t="str">
        <f>IFERROR(IF('PROGRAM-DERS'!O81="","",VLOOKUP('PROGRAM-DERS'!O81,Dersler!$A:$B,2,0)),"")</f>
        <v/>
      </c>
      <c r="Q77" s="995" t="str">
        <f>IFERROR(IF('PROGRAM-DERS'!P81="","",VLOOKUP('PROGRAM-DERS'!P81,Dersler!$A:$B,2,0)),"")</f>
        <v/>
      </c>
      <c r="R77" s="91" t="str">
        <f>IFERROR(IF('PROGRAM-DERS'!#REF!="","",VLOOKUP('PROGRAM-DERS'!#REF!,Dersler!$A:$B,2,0)),"")</f>
        <v/>
      </c>
      <c r="S77" s="312"/>
      <c r="T77" s="116" t="str">
        <f>IFERROR(IF('PROGRAM-DERS'!S81="","",VLOOKUP('PROGRAM-DERS'!S81,Dersler!$A:$B,2,0)),"")</f>
        <v/>
      </c>
      <c r="U77" s="124" t="str">
        <f>IFERROR(IF('PROGRAM-DERS'!T81="","",VLOOKUP('PROGRAM-DERS'!T81,Dersler!$A:$B,2,0)),"")</f>
        <v/>
      </c>
      <c r="V77" s="116" t="str">
        <f>IFERROR(IF('PROGRAM-DERS'!U81="","",VLOOKUP('PROGRAM-DERS'!U81,Dersler!$A:$B,2,0)),"")</f>
        <v/>
      </c>
      <c r="W77" s="131" t="str">
        <f>IFERROR(IF('PROGRAM-DERS'!V81="","",VLOOKUP('PROGRAM-DERS'!V81,Dersler!$A:$B,2,0)),"")</f>
        <v/>
      </c>
      <c r="X77" s="3" t="str">
        <f t="shared" si="14"/>
        <v/>
      </c>
      <c r="Y77" s="3" t="str">
        <f t="shared" si="14"/>
        <v/>
      </c>
      <c r="Z77" s="3" t="str">
        <f t="shared" si="14"/>
        <v/>
      </c>
      <c r="AA77" s="3" t="str">
        <f t="shared" si="14"/>
        <v/>
      </c>
      <c r="AB77" s="3" t="str">
        <f t="shared" si="14"/>
        <v/>
      </c>
      <c r="AC77" s="3" t="str">
        <f t="shared" si="14"/>
        <v/>
      </c>
      <c r="AD77" s="3" t="str">
        <f t="shared" si="14"/>
        <v/>
      </c>
      <c r="AE77" s="3" t="str">
        <f t="shared" si="14"/>
        <v/>
      </c>
      <c r="AF77" s="3" t="str">
        <f t="shared" si="14"/>
        <v/>
      </c>
      <c r="AG77" s="3" t="str">
        <f t="shared" si="14"/>
        <v/>
      </c>
      <c r="AH77" s="3" t="str">
        <f t="shared" si="15"/>
        <v/>
      </c>
      <c r="AI77" s="3" t="str">
        <f t="shared" si="15"/>
        <v/>
      </c>
      <c r="AJ77" s="3" t="str">
        <f t="shared" si="15"/>
        <v/>
      </c>
      <c r="AK77" s="3" t="str">
        <f t="shared" si="15"/>
        <v/>
      </c>
      <c r="AL77" s="3" t="str">
        <f t="shared" si="15"/>
        <v/>
      </c>
      <c r="AM77" s="3" t="str">
        <f t="shared" si="15"/>
        <v/>
      </c>
      <c r="AN77" s="3" t="str">
        <f t="shared" si="15"/>
        <v/>
      </c>
      <c r="AO77" s="3" t="str">
        <f t="shared" si="15"/>
        <v/>
      </c>
      <c r="AP77" s="3" t="str">
        <f t="shared" si="15"/>
        <v/>
      </c>
      <c r="AQ77" s="3" t="str">
        <f t="shared" si="15"/>
        <v/>
      </c>
      <c r="AR77" s="3" t="str">
        <f t="shared" si="15"/>
        <v/>
      </c>
      <c r="AS77" s="3" t="str">
        <f t="shared" si="15"/>
        <v/>
      </c>
      <c r="AT77" s="3" t="str">
        <f t="shared" si="15"/>
        <v/>
      </c>
    </row>
    <row r="78" spans="1:46" ht="15.75" customHeight="1" x14ac:dyDescent="0.25">
      <c r="A78" s="807"/>
      <c r="B78" s="164">
        <v>0.625</v>
      </c>
      <c r="C78" s="47" t="str">
        <f>IFERROR(IF('PROGRAM-DERS'!C82="","",VLOOKUP('PROGRAM-DERS'!C82,Dersler!$C:$D,2,0)),"")</f>
        <v/>
      </c>
      <c r="D78" s="48" t="str">
        <f>IFERROR(IF('PROGRAM-DERS'!D82="","",VLOOKUP('PROGRAM-DERS'!D82,Dersler!$C:$D,2,0)),"")</f>
        <v/>
      </c>
      <c r="E78" s="48" t="str">
        <f>IFERROR(IF('PROGRAM-DERS'!E82="","",VLOOKUP('PROGRAM-DERS'!E82,Dersler!$C:$D,2,0)),"")</f>
        <v/>
      </c>
      <c r="F78" s="87" t="str">
        <f>IFERROR(IF('PROGRAM-DERS'!F82="","",VLOOKUP('PROGRAM-DERS'!F82,Dersler!$C:$D,2,0)),"")</f>
        <v/>
      </c>
      <c r="G78" s="226" t="str">
        <f>IFERROR(IF('PROGRAM-DERS'!#REF!="","",VLOOKUP('PROGRAM-DERS'!#REF!,Dersler!$A:$B,2,0)),"")</f>
        <v/>
      </c>
      <c r="H78" s="45" t="str">
        <f>IFERROR(IF('PROGRAM-DERS'!G82="","",VLOOKUP('PROGRAM-DERS'!G82,Dersler!$C:$D,2,0)),"")</f>
        <v/>
      </c>
      <c r="I78" s="46" t="str">
        <f>IFERROR(IF('PROGRAM-DERS'!H82="","",VLOOKUP('PROGRAM-DERS'!H82,Dersler!$C:$D,2,0)),"")</f>
        <v xml:space="preserve"> </v>
      </c>
      <c r="J78" s="46" t="str">
        <f>IFERROR(IF('PROGRAM-DERS'!I82="","",VLOOKUP('PROGRAM-DERS'!I82,Dersler!$C:$D,2,0)),"")</f>
        <v xml:space="preserve"> </v>
      </c>
      <c r="K78" s="53" t="str">
        <f>IFERROR(IF('PROGRAM-DERS'!J82="","",VLOOKUP('PROGRAM-DERS'!J82,Dersler!$C:$D,2,0)),"")</f>
        <v/>
      </c>
      <c r="L78" s="192" t="str">
        <f>IFERROR(IF('PROGRAM-DERS'!K82="","",VLOOKUP('PROGRAM-DERS'!K82,Dersler!$C:$D,2,0)),"")</f>
        <v/>
      </c>
      <c r="M78" s="93" t="str">
        <f>IFERROR(IF('PROGRAM-DERS'!L82="","",VLOOKUP('PROGRAM-DERS'!L82,Dersler!$C:$D,2,0)),"")</f>
        <v/>
      </c>
      <c r="N78" s="94" t="str">
        <f>IFERROR(IF('PROGRAM-DERS'!M82="","",VLOOKUP('PROGRAM-DERS'!M82,Dersler!$C:$D,2,0)),"")</f>
        <v/>
      </c>
      <c r="O78" s="94" t="str">
        <f>IFERROR(IF('PROGRAM-DERS'!N82="","",VLOOKUP('PROGRAM-DERS'!N82,Dersler!$C:$D,2,0)),"")</f>
        <v/>
      </c>
      <c r="P78" s="996" t="str">
        <f>IFERROR(IF('PROGRAM-DERS'!O82="","",VLOOKUP('PROGRAM-DERS'!O82,Dersler!$C:$D,2,0)),"")</f>
        <v/>
      </c>
      <c r="Q78" s="997" t="str">
        <f>IFERROR(IF('PROGRAM-DERS'!P82="","",VLOOKUP('PROGRAM-DERS'!P82,Dersler!$C:$D,2,0)),"")</f>
        <v/>
      </c>
      <c r="R78" s="93" t="str">
        <f>IFERROR(IF('PROGRAM-DERS'!#REF!="","",VLOOKUP('PROGRAM-DERS'!#REF!,Dersler!$A:$B,2,0)),"")</f>
        <v/>
      </c>
      <c r="S78" s="313"/>
      <c r="T78" s="116" t="str">
        <f>IFERROR(IF('PROGRAM-DERS'!S82="","",VLOOKUP('PROGRAM-DERS'!S82,Dersler!$A:$B,2,0)),"")</f>
        <v/>
      </c>
      <c r="U78" s="118" t="str">
        <f>IFERROR(IF('PROGRAM-DERS'!T82="","",VLOOKUP('PROGRAM-DERS'!T82,Dersler!$A:$B,2,0)),"")</f>
        <v/>
      </c>
      <c r="V78" s="119" t="str">
        <f>IFERROR(IF('PROGRAM-DERS'!U82="","",VLOOKUP('PROGRAM-DERS'!U82,Dersler!$A:$B,2,0)),"")</f>
        <v/>
      </c>
      <c r="W78" s="133" t="str">
        <f>IFERROR(IF('PROGRAM-DERS'!V82="","",VLOOKUP('PROGRAM-DERS'!V82,Dersler!$A:$B,2,0)),"")</f>
        <v/>
      </c>
      <c r="X78" s="3" t="str">
        <f t="shared" si="14"/>
        <v/>
      </c>
      <c r="Y78" s="3" t="str">
        <f t="shared" si="14"/>
        <v/>
      </c>
      <c r="Z78" s="3" t="str">
        <f t="shared" si="14"/>
        <v/>
      </c>
      <c r="AA78" s="3" t="str">
        <f t="shared" si="14"/>
        <v/>
      </c>
      <c r="AB78" s="3" t="str">
        <f t="shared" si="14"/>
        <v/>
      </c>
      <c r="AC78" s="3" t="str">
        <f t="shared" si="14"/>
        <v/>
      </c>
      <c r="AD78" s="3" t="str">
        <f t="shared" si="14"/>
        <v/>
      </c>
      <c r="AE78" s="3" t="str">
        <f t="shared" si="14"/>
        <v/>
      </c>
      <c r="AF78" s="3" t="str">
        <f t="shared" si="14"/>
        <v/>
      </c>
      <c r="AG78" s="3" t="str">
        <f t="shared" si="14"/>
        <v/>
      </c>
      <c r="AH78" s="3" t="str">
        <f t="shared" si="15"/>
        <v/>
      </c>
      <c r="AI78" s="3" t="str">
        <f t="shared" si="15"/>
        <v/>
      </c>
      <c r="AJ78" s="3" t="str">
        <f t="shared" si="15"/>
        <v/>
      </c>
      <c r="AK78" s="3" t="str">
        <f t="shared" si="15"/>
        <v/>
      </c>
      <c r="AL78" s="3" t="str">
        <f t="shared" si="15"/>
        <v/>
      </c>
      <c r="AM78" s="3" t="str">
        <f t="shared" si="15"/>
        <v/>
      </c>
      <c r="AN78" s="3" t="str">
        <f t="shared" si="15"/>
        <v/>
      </c>
      <c r="AO78" s="3" t="str">
        <f t="shared" si="15"/>
        <v/>
      </c>
      <c r="AP78" s="3" t="str">
        <f t="shared" si="15"/>
        <v/>
      </c>
      <c r="AQ78" s="3" t="str">
        <f t="shared" si="15"/>
        <v/>
      </c>
      <c r="AR78" s="3" t="str">
        <f t="shared" si="15"/>
        <v/>
      </c>
      <c r="AS78" s="3" t="str">
        <f t="shared" si="15"/>
        <v/>
      </c>
      <c r="AT78" s="3" t="str">
        <f t="shared" si="15"/>
        <v/>
      </c>
    </row>
    <row r="79" spans="1:46" ht="15.75" customHeight="1" x14ac:dyDescent="0.25">
      <c r="A79" s="807"/>
      <c r="B79" s="164">
        <v>0.66666666666666596</v>
      </c>
      <c r="C79" s="47" t="str">
        <f>IFERROR(IF('PROGRAM-DERS'!C83="","",VLOOKUP('PROGRAM-DERS'!C83,Dersler!$C:$D,2,0)),"")</f>
        <v/>
      </c>
      <c r="D79" s="48" t="str">
        <f>IFERROR(IF('PROGRAM-DERS'!D83="","",VLOOKUP('PROGRAM-DERS'!D83,Dersler!$C:$D,2,0)),"")</f>
        <v/>
      </c>
      <c r="E79" s="48" t="str">
        <f>IFERROR(IF('PROGRAM-DERS'!E83="","",VLOOKUP('PROGRAM-DERS'!E83,Dersler!$C:$D,2,0)),"")</f>
        <v/>
      </c>
      <c r="F79" s="87" t="str">
        <f>IFERROR(IF('PROGRAM-DERS'!F83="","",VLOOKUP('PROGRAM-DERS'!F83,Dersler!$C:$D,2,0)),"")</f>
        <v/>
      </c>
      <c r="G79" s="226" t="str">
        <f>IFERROR(IF('PROGRAM-DERS'!#REF!="","",VLOOKUP('PROGRAM-DERS'!#REF!,Dersler!$A:$B,2,0)),"")</f>
        <v/>
      </c>
      <c r="H79" s="45" t="str">
        <f>IFERROR(IF('PROGRAM-DERS'!G83="","",VLOOKUP('PROGRAM-DERS'!G83,Dersler!$C:$D,2,0)),"")</f>
        <v/>
      </c>
      <c r="I79" s="46" t="str">
        <f>IFERROR(IF('PROGRAM-DERS'!H83="","",VLOOKUP('PROGRAM-DERS'!H83,Dersler!$C:$D,2,0)),"")</f>
        <v xml:space="preserve"> </v>
      </c>
      <c r="J79" s="46" t="str">
        <f>IFERROR(IF('PROGRAM-DERS'!I83="","",VLOOKUP('PROGRAM-DERS'!I83,Dersler!$C:$D,2,0)),"")</f>
        <v xml:space="preserve"> </v>
      </c>
      <c r="K79" s="53" t="str">
        <f>IFERROR(IF('PROGRAM-DERS'!J83="","",VLOOKUP('PROGRAM-DERS'!J83,Dersler!$C:$D,2,0)),"")</f>
        <v/>
      </c>
      <c r="L79" s="192" t="str">
        <f>IFERROR(IF('PROGRAM-DERS'!K83="","",VLOOKUP('PROGRAM-DERS'!K83,Dersler!$C:$D,2,0)),"")</f>
        <v/>
      </c>
      <c r="M79" s="93" t="str">
        <f>IFERROR(IF('PROGRAM-DERS'!L83="","",VLOOKUP('PROGRAM-DERS'!L83,Dersler!$C:$D,2,0)),"")</f>
        <v/>
      </c>
      <c r="N79" s="94" t="str">
        <f>IFERROR(IF('PROGRAM-DERS'!M83="","",VLOOKUP('PROGRAM-DERS'!M83,Dersler!$C:$D,2,0)),"")</f>
        <v/>
      </c>
      <c r="O79" s="94" t="str">
        <f>IFERROR(IF('PROGRAM-DERS'!N83="","",VLOOKUP('PROGRAM-DERS'!N83,Dersler!$C:$D,2,0)),"")</f>
        <v/>
      </c>
      <c r="P79" s="996" t="str">
        <f>IFERROR(IF('PROGRAM-DERS'!O83="","",VLOOKUP('PROGRAM-DERS'!O83,Dersler!$C:$D,2,0)),"")</f>
        <v/>
      </c>
      <c r="Q79" s="997" t="str">
        <f>IFERROR(IF('PROGRAM-DERS'!P83="","",VLOOKUP('PROGRAM-DERS'!P83,Dersler!$C:$D,2,0)),"")</f>
        <v/>
      </c>
      <c r="R79" s="93" t="str">
        <f>IFERROR(IF('PROGRAM-DERS'!#REF!="","",VLOOKUP('PROGRAM-DERS'!#REF!,Dersler!$A:$B,2,0)),"")</f>
        <v/>
      </c>
      <c r="S79" s="313"/>
      <c r="T79" s="116" t="str">
        <f>IFERROR(IF('PROGRAM-DERS'!S83="","",VLOOKUP('PROGRAM-DERS'!S83,Dersler!$A:$B,2,0)),"")</f>
        <v/>
      </c>
      <c r="U79" s="118" t="str">
        <f>IFERROR(IF('PROGRAM-DERS'!T83="","",VLOOKUP('PROGRAM-DERS'!T83,Dersler!$A:$B,2,0)),"")</f>
        <v/>
      </c>
      <c r="V79" s="119" t="str">
        <f>IFERROR(IF('PROGRAM-DERS'!U83="","",VLOOKUP('PROGRAM-DERS'!U83,Dersler!$A:$B,2,0)),"")</f>
        <v/>
      </c>
      <c r="W79" s="133" t="str">
        <f>IFERROR(IF('PROGRAM-DERS'!V83="","",VLOOKUP('PROGRAM-DERS'!V83,Dersler!$A:$B,2,0)),"")</f>
        <v/>
      </c>
      <c r="X79" s="3" t="str">
        <f t="shared" si="14"/>
        <v/>
      </c>
      <c r="Y79" s="3" t="str">
        <f t="shared" si="14"/>
        <v/>
      </c>
      <c r="Z79" s="3" t="str">
        <f t="shared" si="14"/>
        <v/>
      </c>
      <c r="AA79" s="3" t="str">
        <f t="shared" si="14"/>
        <v/>
      </c>
      <c r="AB79" s="3" t="str">
        <f t="shared" si="14"/>
        <v/>
      </c>
      <c r="AC79" s="3" t="str">
        <f t="shared" si="14"/>
        <v/>
      </c>
      <c r="AD79" s="3" t="str">
        <f t="shared" si="14"/>
        <v/>
      </c>
      <c r="AE79" s="3" t="str">
        <f t="shared" si="14"/>
        <v/>
      </c>
      <c r="AF79" s="3" t="str">
        <f t="shared" si="14"/>
        <v/>
      </c>
      <c r="AG79" s="3" t="str">
        <f t="shared" si="14"/>
        <v/>
      </c>
      <c r="AH79" s="3" t="str">
        <f t="shared" si="15"/>
        <v/>
      </c>
      <c r="AI79" s="3" t="str">
        <f t="shared" si="15"/>
        <v/>
      </c>
      <c r="AJ79" s="3" t="str">
        <f t="shared" si="15"/>
        <v/>
      </c>
      <c r="AK79" s="3" t="str">
        <f t="shared" si="15"/>
        <v/>
      </c>
      <c r="AL79" s="3" t="str">
        <f t="shared" si="15"/>
        <v/>
      </c>
      <c r="AM79" s="3" t="str">
        <f t="shared" si="15"/>
        <v/>
      </c>
      <c r="AN79" s="3" t="str">
        <f t="shared" si="15"/>
        <v/>
      </c>
      <c r="AO79" s="3" t="str">
        <f t="shared" si="15"/>
        <v/>
      </c>
      <c r="AP79" s="3" t="str">
        <f t="shared" si="15"/>
        <v/>
      </c>
      <c r="AQ79" s="3" t="str">
        <f t="shared" si="15"/>
        <v/>
      </c>
      <c r="AR79" s="3" t="str">
        <f t="shared" si="15"/>
        <v/>
      </c>
      <c r="AS79" s="3" t="str">
        <f t="shared" si="15"/>
        <v/>
      </c>
      <c r="AT79" s="3" t="str">
        <f t="shared" si="15"/>
        <v/>
      </c>
    </row>
    <row r="80" spans="1:46" ht="15.75" customHeight="1" x14ac:dyDescent="0.25">
      <c r="A80" s="807"/>
      <c r="B80" s="164">
        <v>0.70833333333333304</v>
      </c>
      <c r="C80" s="55" t="str">
        <f>IFERROR(IF('PROGRAM-DERS'!C84="","",VLOOKUP('PROGRAM-DERS'!C84,Dersler!$C:$D,2,0)),"")</f>
        <v/>
      </c>
      <c r="D80" s="56" t="str">
        <f>IFERROR(IF('PROGRAM-DERS'!D84="","",VLOOKUP('PROGRAM-DERS'!D84,Dersler!$C:$D,2,0)),"")</f>
        <v xml:space="preserve"> </v>
      </c>
      <c r="E80" s="14" t="str">
        <f>IFERROR(IF('PROGRAM-DERS'!E14="","",VLOOKUP('PROGRAM-DERS'!E14,Dersler!$C:$D,2,0)),"")</f>
        <v/>
      </c>
      <c r="F80" s="58" t="str">
        <f>IFERROR(IF('PROGRAM-DERS'!F84="","",VLOOKUP('PROGRAM-DERS'!F84,Dersler!$C:$D,2,0)),"")</f>
        <v/>
      </c>
      <c r="G80" s="227" t="str">
        <f>IFERROR(IF('PROGRAM-DERS'!#REF!="","",VLOOKUP('PROGRAM-DERS'!#REF!,Dersler!$A:$B,2,0)),"")</f>
        <v/>
      </c>
      <c r="H80" s="57" t="str">
        <f>IFERROR(IF('PROGRAM-DERS'!G84="","",VLOOKUP('PROGRAM-DERS'!G84,Dersler!$C:$D,2,0)),"")</f>
        <v/>
      </c>
      <c r="I80" s="64" t="str">
        <f>IFERROR(IF('PROGRAM-DERS'!H84="","",VLOOKUP('PROGRAM-DERS'!H84,Dersler!$C:$D,2,0)),"")</f>
        <v/>
      </c>
      <c r="J80" s="56" t="str">
        <f>IFERROR(IF('PROGRAM-DERS'!I84="","",VLOOKUP('PROGRAM-DERS'!I84,Dersler!$C:$D,2,0)),"")</f>
        <v/>
      </c>
      <c r="K80" s="14" t="str">
        <f>IFERROR(IF('PROGRAM-DERS'!J84="","",VLOOKUP('PROGRAM-DERS'!J84,Dersler!$C:$D,2,0)),"")</f>
        <v/>
      </c>
      <c r="L80" s="193" t="str">
        <f>IFERROR(IF('PROGRAM-DERS'!K84="","",VLOOKUP('PROGRAM-DERS'!K84,Dersler!$C:$D,2,0)),"")</f>
        <v/>
      </c>
      <c r="M80" s="95" t="str">
        <f>IFERROR(IF('PROGRAM-DERS'!L84="","",VLOOKUP('PROGRAM-DERS'!L84,Dersler!$C:$D,2,0)),"")</f>
        <v/>
      </c>
      <c r="N80" s="96" t="str">
        <f>IFERROR(IF('PROGRAM-DERS'!M84="","",VLOOKUP('PROGRAM-DERS'!M84,Dersler!$C:$D,2,0)),"")</f>
        <v/>
      </c>
      <c r="O80" s="96" t="str">
        <f>IFERROR(IF('PROGRAM-DERS'!N84="","",VLOOKUP('PROGRAM-DERS'!N84,Dersler!$C:$D,2,0)),"")</f>
        <v/>
      </c>
      <c r="P80" s="989" t="str">
        <f>IFERROR(IF('PROGRAM-DERS'!O84="","",VLOOKUP('PROGRAM-DERS'!O84,Dersler!$C:$D,2,0)),"")</f>
        <v/>
      </c>
      <c r="Q80" s="990" t="str">
        <f>IFERROR(IF('PROGRAM-DERS'!P84="","",VLOOKUP('PROGRAM-DERS'!P84,Dersler!$C:$D,2,0)),"")</f>
        <v/>
      </c>
      <c r="R80" s="95" t="str">
        <f>IFERROR(IF('PROGRAM-DERS'!#REF!="","",VLOOKUP('PROGRAM-DERS'!#REF!,Dersler!$A:$B,2,0)),"")</f>
        <v/>
      </c>
      <c r="S80" s="310"/>
      <c r="T80" s="119" t="str">
        <f>IFERROR(IF('PROGRAM-DERS'!S84="","",VLOOKUP('PROGRAM-DERS'!S84,Dersler!$A:$B,2,0)),"")</f>
        <v/>
      </c>
      <c r="U80" s="118" t="str">
        <f>IFERROR(IF('PROGRAM-DERS'!T84="","",VLOOKUP('PROGRAM-DERS'!T84,Dersler!$A:$B,2,0)),"")</f>
        <v/>
      </c>
      <c r="V80" s="119" t="str">
        <f>IFERROR(IF('PROGRAM-DERS'!U84="","",VLOOKUP('PROGRAM-DERS'!U84,Dersler!$A:$B,2,0)),"")</f>
        <v/>
      </c>
      <c r="W80" s="133" t="str">
        <f>IFERROR(IF('PROGRAM-DERS'!V84="","",VLOOKUP('PROGRAM-DERS'!V84,Dersler!$A:$B,2,0)),"")</f>
        <v/>
      </c>
      <c r="X80" s="3" t="str">
        <f t="shared" si="14"/>
        <v/>
      </c>
      <c r="Y80" s="3" t="str">
        <f t="shared" si="14"/>
        <v/>
      </c>
      <c r="Z80" s="3" t="str">
        <f t="shared" si="14"/>
        <v/>
      </c>
      <c r="AA80" s="3" t="str">
        <f t="shared" si="14"/>
        <v/>
      </c>
      <c r="AB80" s="3" t="str">
        <f t="shared" si="14"/>
        <v/>
      </c>
      <c r="AC80" s="3" t="str">
        <f t="shared" si="14"/>
        <v/>
      </c>
      <c r="AD80" s="3" t="str">
        <f t="shared" si="14"/>
        <v/>
      </c>
      <c r="AE80" s="3" t="str">
        <f t="shared" si="14"/>
        <v/>
      </c>
      <c r="AF80" s="3" t="str">
        <f t="shared" si="14"/>
        <v/>
      </c>
      <c r="AG80" s="3" t="str">
        <f t="shared" si="14"/>
        <v/>
      </c>
      <c r="AH80" s="3" t="str">
        <f t="shared" si="15"/>
        <v/>
      </c>
      <c r="AI80" s="3" t="str">
        <f t="shared" si="15"/>
        <v/>
      </c>
      <c r="AJ80" s="3" t="str">
        <f t="shared" si="15"/>
        <v/>
      </c>
      <c r="AK80" s="3" t="str">
        <f t="shared" si="15"/>
        <v/>
      </c>
      <c r="AL80" s="3" t="str">
        <f t="shared" si="15"/>
        <v/>
      </c>
      <c r="AM80" s="3" t="str">
        <f t="shared" si="15"/>
        <v/>
      </c>
      <c r="AN80" s="3" t="str">
        <f t="shared" si="15"/>
        <v/>
      </c>
      <c r="AO80" s="3" t="str">
        <f t="shared" si="15"/>
        <v/>
      </c>
      <c r="AP80" s="3" t="str">
        <f t="shared" si="15"/>
        <v/>
      </c>
      <c r="AQ80" s="3" t="str">
        <f t="shared" si="15"/>
        <v/>
      </c>
      <c r="AR80" s="3" t="str">
        <f t="shared" si="15"/>
        <v/>
      </c>
      <c r="AS80" s="3" t="str">
        <f t="shared" si="15"/>
        <v/>
      </c>
      <c r="AT80" s="3" t="str">
        <f t="shared" si="15"/>
        <v/>
      </c>
    </row>
    <row r="81" spans="1:46" ht="15.75" customHeight="1" x14ac:dyDescent="0.25">
      <c r="A81" s="807"/>
      <c r="B81" s="164">
        <v>0.75</v>
      </c>
      <c r="C81" s="55" t="str">
        <f>IFERROR(IF('PROGRAM-DERS'!C85="","",VLOOKUP('PROGRAM-DERS'!C85,Dersler!$C:$D,2,0)),"")</f>
        <v/>
      </c>
      <c r="D81" s="56" t="str">
        <f>IFERROR(IF('PROGRAM-DERS'!D85="","",VLOOKUP('PROGRAM-DERS'!D85,Dersler!$C:$D,2,0)),"")</f>
        <v xml:space="preserve"> </v>
      </c>
      <c r="E81" s="14" t="str">
        <f>IFERROR(IF('PROGRAM-DERS'!E15="","",VLOOKUP('PROGRAM-DERS'!E15,Dersler!$C:$D,2,0)),"")</f>
        <v/>
      </c>
      <c r="F81" s="58" t="str">
        <f>IFERROR(IF('PROGRAM-DERS'!F85="","",VLOOKUP('PROGRAM-DERS'!F85,Dersler!$C:$D,2,0)),"")</f>
        <v/>
      </c>
      <c r="G81" s="227" t="str">
        <f>IFERROR(IF('PROGRAM-DERS'!#REF!="","",VLOOKUP('PROGRAM-DERS'!#REF!,Dersler!$A:$B,2,0)),"")</f>
        <v/>
      </c>
      <c r="H81" s="57" t="str">
        <f>IFERROR(IF('PROGRAM-DERS'!G85="","",VLOOKUP('PROGRAM-DERS'!G85,Dersler!$C:$D,2,0)),"")</f>
        <v/>
      </c>
      <c r="I81" s="64" t="str">
        <f>IFERROR(IF('PROGRAM-DERS'!H85="","",VLOOKUP('PROGRAM-DERS'!H85,Dersler!$C:$D,2,0)),"")</f>
        <v/>
      </c>
      <c r="J81" s="56" t="str">
        <f>IFERROR(IF('PROGRAM-DERS'!I85="","",VLOOKUP('PROGRAM-DERS'!I85,Dersler!$C:$D,2,0)),"")</f>
        <v/>
      </c>
      <c r="K81" s="14" t="str">
        <f>IFERROR(IF('PROGRAM-DERS'!J85="","",VLOOKUP('PROGRAM-DERS'!J85,Dersler!$C:$D,2,0)),"")</f>
        <v/>
      </c>
      <c r="L81" s="193" t="str">
        <f>IFERROR(IF('PROGRAM-DERS'!K85="","",VLOOKUP('PROGRAM-DERS'!K85,Dersler!$C:$D,2,0)),"")</f>
        <v/>
      </c>
      <c r="M81" s="96" t="str">
        <f>IFERROR(IF('PROGRAM-DERS'!L85="","",VLOOKUP('PROGRAM-DERS'!L85,Dersler!$C:$D,2,0)),"")</f>
        <v/>
      </c>
      <c r="N81" s="97" t="str">
        <f>IFERROR(IF('PROGRAM-DERS'!M85="","",VLOOKUP('PROGRAM-DERS'!M85,Dersler!$C:$D,2,0)),"")</f>
        <v/>
      </c>
      <c r="O81" s="97" t="str">
        <f>IFERROR(IF('PROGRAM-DERS'!N85="","",VLOOKUP('PROGRAM-DERS'!N85,Dersler!$C:$D,2,0)),"")</f>
        <v/>
      </c>
      <c r="P81" s="989" t="str">
        <f>IFERROR(IF('PROGRAM-DERS'!O85="","",VLOOKUP('PROGRAM-DERS'!O85,Dersler!$C:$D,2,0)),"")</f>
        <v/>
      </c>
      <c r="Q81" s="990" t="str">
        <f>IFERROR(IF('PROGRAM-DERS'!P85="","",VLOOKUP('PROGRAM-DERS'!P85,Dersler!$C:$D,2,0)),"")</f>
        <v/>
      </c>
      <c r="R81" s="95" t="str">
        <f>IFERROR(IF('PROGRAM-DERS'!#REF!="","",VLOOKUP('PROGRAM-DERS'!#REF!,Dersler!$A:$B,2,0)),"")</f>
        <v/>
      </c>
      <c r="S81" s="310"/>
      <c r="T81" s="991" t="str">
        <f>IFERROR(IF('PROGRAM-DERS'!S85="","",VLOOKUP('PROGRAM-DERS'!S85,Dersler!$A:$B,2,0)),"")</f>
        <v/>
      </c>
      <c r="U81" s="118" t="str">
        <f>IFERROR(IF('PROGRAM-DERS'!T85="","",VLOOKUP('PROGRAM-DERS'!T85,Dersler!$A:$B,2,0)),"")</f>
        <v/>
      </c>
      <c r="V81" s="119" t="str">
        <f>IFERROR(IF('PROGRAM-DERS'!U85="","",VLOOKUP('PROGRAM-DERS'!U85,Dersler!$A:$B,2,0)),"")</f>
        <v/>
      </c>
      <c r="W81" s="133" t="str">
        <f>IFERROR(IF('PROGRAM-DERS'!V85="","",VLOOKUP('PROGRAM-DERS'!V85,Dersler!$A:$B,2,0)),"")</f>
        <v/>
      </c>
      <c r="X81" s="3" t="str">
        <f t="shared" si="14"/>
        <v/>
      </c>
      <c r="Y81" s="3" t="str">
        <f t="shared" si="14"/>
        <v/>
      </c>
      <c r="Z81" s="3" t="str">
        <f t="shared" si="14"/>
        <v/>
      </c>
      <c r="AA81" s="3" t="str">
        <f t="shared" si="14"/>
        <v/>
      </c>
      <c r="AB81" s="3" t="str">
        <f t="shared" si="14"/>
        <v/>
      </c>
      <c r="AC81" s="3" t="str">
        <f t="shared" si="14"/>
        <v/>
      </c>
      <c r="AD81" s="3" t="str">
        <f t="shared" si="14"/>
        <v/>
      </c>
      <c r="AE81" s="3" t="str">
        <f t="shared" si="14"/>
        <v/>
      </c>
      <c r="AF81" s="3" t="str">
        <f t="shared" si="14"/>
        <v/>
      </c>
      <c r="AG81" s="3" t="str">
        <f t="shared" si="14"/>
        <v/>
      </c>
      <c r="AH81" s="3" t="str">
        <f t="shared" si="15"/>
        <v/>
      </c>
      <c r="AI81" s="3" t="str">
        <f t="shared" si="15"/>
        <v/>
      </c>
      <c r="AJ81" s="3" t="str">
        <f t="shared" si="15"/>
        <v/>
      </c>
      <c r="AK81" s="3" t="str">
        <f t="shared" si="15"/>
        <v/>
      </c>
      <c r="AL81" s="3" t="str">
        <f t="shared" si="15"/>
        <v/>
      </c>
      <c r="AM81" s="3" t="str">
        <f t="shared" si="15"/>
        <v/>
      </c>
      <c r="AN81" s="3" t="str">
        <f t="shared" si="15"/>
        <v/>
      </c>
      <c r="AO81" s="3" t="str">
        <f t="shared" si="15"/>
        <v/>
      </c>
      <c r="AP81" s="3" t="str">
        <f t="shared" si="15"/>
        <v/>
      </c>
      <c r="AQ81" s="3" t="str">
        <f t="shared" si="15"/>
        <v/>
      </c>
      <c r="AR81" s="3" t="str">
        <f t="shared" si="15"/>
        <v/>
      </c>
      <c r="AS81" s="3" t="str">
        <f t="shared" si="15"/>
        <v/>
      </c>
      <c r="AT81" s="3" t="str">
        <f t="shared" si="15"/>
        <v/>
      </c>
    </row>
    <row r="82" spans="1:46" ht="15.75" customHeight="1" x14ac:dyDescent="0.25">
      <c r="A82" s="807"/>
      <c r="B82" s="164">
        <v>0.79166666666666696</v>
      </c>
      <c r="C82" s="55" t="str">
        <f>IFERROR(IF('PROGRAM-DERS'!C86="","",VLOOKUP('PROGRAM-DERS'!C86,Dersler!$C:$D,2,0)),"")</f>
        <v/>
      </c>
      <c r="D82" s="56" t="str">
        <f>IFERROR(IF('PROGRAM-DERS'!D86="","",VLOOKUP('PROGRAM-DERS'!D86,Dersler!$C:$D,2,0)),"")</f>
        <v/>
      </c>
      <c r="E82" s="14" t="str">
        <f>IFERROR(IF('PROGRAM-DERS'!E86="","",VLOOKUP('PROGRAM-DERS'!E86,Dersler!$C:$D,2,0)),"")</f>
        <v/>
      </c>
      <c r="F82" s="177" t="str">
        <f>IFERROR(IF('PROGRAM-DERS'!F86="","",VLOOKUP('PROGRAM-DERS'!F86,Dersler!$C:$D,2,0)),"")</f>
        <v/>
      </c>
      <c r="G82" s="261" t="str">
        <f>IFERROR(IF('PROGRAM-DERS'!#REF!="","",VLOOKUP('PROGRAM-DERS'!#REF!,Dersler!$A:$B,2,0)),"")</f>
        <v/>
      </c>
      <c r="H82" s="55" t="str">
        <f>IFERROR(IF('PROGRAM-DERS'!G86="","",VLOOKUP('PROGRAM-DERS'!G86,Dersler!$C:$D,2,0)),"")</f>
        <v xml:space="preserve"> </v>
      </c>
      <c r="I82" s="113" t="str">
        <f>IFERROR(IF('PROGRAM-DERS'!H86="","",VLOOKUP('PROGRAM-DERS'!H86,Dersler!$C:$D,2,0)),"")</f>
        <v/>
      </c>
      <c r="J82" s="56" t="str">
        <f>IFERROR(IF('PROGRAM-DERS'!I86="","",VLOOKUP('PROGRAM-DERS'!I86,Dersler!$C:$D,2,0)),"")</f>
        <v/>
      </c>
      <c r="K82" s="14" t="str">
        <f>IFERROR(IF('PROGRAM-DERS'!J86="","",VLOOKUP('PROGRAM-DERS'!J86,Dersler!$C:$D,2,0)),"")</f>
        <v/>
      </c>
      <c r="L82" s="193" t="str">
        <f>IFERROR(IF('PROGRAM-DERS'!K86="","",VLOOKUP('PROGRAM-DERS'!K86,Dersler!$C:$D,2,0)),"")</f>
        <v/>
      </c>
      <c r="M82" s="97" t="str">
        <f>IFERROR(IF('PROGRAM-DERS'!L86="","",VLOOKUP('PROGRAM-DERS'!L86,Dersler!$C:$D,2,0)),"")</f>
        <v/>
      </c>
      <c r="N82" s="97" t="str">
        <f>IFERROR(IF('PROGRAM-DERS'!M86="","",VLOOKUP('PROGRAM-DERS'!M86,Dersler!$C:$D,2,0)),"")</f>
        <v/>
      </c>
      <c r="O82" s="97" t="str">
        <f>IFERROR(IF('PROGRAM-DERS'!N86="","",VLOOKUP('PROGRAM-DERS'!N86,Dersler!$C:$D,2,0)),"")</f>
        <v/>
      </c>
      <c r="P82" s="989" t="str">
        <f>IFERROR(IF('PROGRAM-DERS'!O86="","",VLOOKUP('PROGRAM-DERS'!O86,Dersler!$C:$D,2,0)),"")</f>
        <v/>
      </c>
      <c r="Q82" s="990" t="str">
        <f>IFERROR(IF('PROGRAM-DERS'!P86="","",VLOOKUP('PROGRAM-DERS'!P86,Dersler!$C:$D,2,0)),"")</f>
        <v/>
      </c>
      <c r="R82" s="95" t="str">
        <f>IFERROR(IF('PROGRAM-DERS'!#REF!="","",VLOOKUP('PROGRAM-DERS'!#REF!,Dersler!$A:$B,2,0)),"")</f>
        <v/>
      </c>
      <c r="S82" s="310"/>
      <c r="T82" s="992" t="str">
        <f>IFERROR(IF('PROGRAM-DERS'!S86="","",VLOOKUP('PROGRAM-DERS'!S86,Dersler!$A:$B,2,0)),"")</f>
        <v/>
      </c>
      <c r="U82" s="118" t="str">
        <f>IFERROR(IF('PROGRAM-DERS'!T86="","",VLOOKUP('PROGRAM-DERS'!T86,Dersler!$A:$B,2,0)),"")</f>
        <v/>
      </c>
      <c r="V82" s="119" t="str">
        <f>IFERROR(IF('PROGRAM-DERS'!U86="","",VLOOKUP('PROGRAM-DERS'!U86,Dersler!$A:$B,2,0)),"")</f>
        <v/>
      </c>
      <c r="W82" s="133" t="str">
        <f>IFERROR(IF('PROGRAM-DERS'!V86="","",VLOOKUP('PROGRAM-DERS'!V86,Dersler!$A:$B,2,0)),"")</f>
        <v/>
      </c>
      <c r="X82" s="3" t="str">
        <f t="shared" ref="X82:AG91" si="16">IF(COUNTIF($C82:$W82,X$1)+COUNTIF($C82:$W82,CONCATENATE(X$1," (O)"))&gt;1,"Uyarı","")</f>
        <v/>
      </c>
      <c r="Y82" s="3" t="str">
        <f t="shared" si="16"/>
        <v/>
      </c>
      <c r="Z82" s="3" t="str">
        <f t="shared" si="16"/>
        <v/>
      </c>
      <c r="AA82" s="3" t="str">
        <f t="shared" si="16"/>
        <v/>
      </c>
      <c r="AB82" s="3" t="str">
        <f t="shared" si="16"/>
        <v/>
      </c>
      <c r="AC82" s="3" t="str">
        <f t="shared" si="16"/>
        <v/>
      </c>
      <c r="AD82" s="3" t="str">
        <f t="shared" si="16"/>
        <v/>
      </c>
      <c r="AE82" s="3" t="str">
        <f t="shared" si="16"/>
        <v/>
      </c>
      <c r="AF82" s="3" t="str">
        <f t="shared" si="16"/>
        <v/>
      </c>
      <c r="AG82" s="3" t="str">
        <f t="shared" si="16"/>
        <v/>
      </c>
      <c r="AH82" s="3" t="str">
        <f t="shared" ref="AH82:AT91" si="17">IF(COUNTIF($C82:$W82,AH$1)+COUNTIF($C82:$W82,CONCATENATE(AH$1," (O)"))&gt;1,"Uyarı","")</f>
        <v/>
      </c>
      <c r="AI82" s="3" t="str">
        <f t="shared" si="17"/>
        <v/>
      </c>
      <c r="AJ82" s="3" t="str">
        <f t="shared" si="17"/>
        <v/>
      </c>
      <c r="AK82" s="3" t="str">
        <f t="shared" si="17"/>
        <v/>
      </c>
      <c r="AL82" s="3" t="str">
        <f t="shared" si="17"/>
        <v/>
      </c>
      <c r="AM82" s="3" t="str">
        <f t="shared" si="17"/>
        <v/>
      </c>
      <c r="AN82" s="3" t="str">
        <f t="shared" si="17"/>
        <v/>
      </c>
      <c r="AO82" s="3" t="str">
        <f t="shared" si="17"/>
        <v/>
      </c>
      <c r="AP82" s="3" t="str">
        <f t="shared" si="17"/>
        <v/>
      </c>
      <c r="AQ82" s="3" t="str">
        <f t="shared" si="17"/>
        <v/>
      </c>
      <c r="AR82" s="3" t="str">
        <f t="shared" si="17"/>
        <v/>
      </c>
      <c r="AS82" s="3" t="str">
        <f t="shared" si="17"/>
        <v/>
      </c>
      <c r="AT82" s="3" t="str">
        <f t="shared" si="17"/>
        <v/>
      </c>
    </row>
    <row r="83" spans="1:46" ht="15.75" customHeight="1" x14ac:dyDescent="0.25">
      <c r="A83" s="807"/>
      <c r="B83" s="164">
        <v>0.83333333333333304</v>
      </c>
      <c r="C83" s="55" t="str">
        <f>IFERROR(IF('PROGRAM-DERS'!C87="","",VLOOKUP('PROGRAM-DERS'!C87,Dersler!$C:$D,2,0)),"")</f>
        <v/>
      </c>
      <c r="D83" s="14" t="str">
        <f>IFERROR(IF('PROGRAM-DERS'!D87="","",VLOOKUP('PROGRAM-DERS'!D87,Dersler!$C:$D,2,0)),"")</f>
        <v/>
      </c>
      <c r="E83" s="14" t="str">
        <f>IFERROR(IF('PROGRAM-DERS'!E87="","",VLOOKUP('PROGRAM-DERS'!E87,Dersler!$C:$D,2,0)),"")</f>
        <v/>
      </c>
      <c r="F83" s="177" t="str">
        <f>IFERROR(IF('PROGRAM-DERS'!F87="","",VLOOKUP('PROGRAM-DERS'!F87,Dersler!$C:$D,2,0)),"")</f>
        <v/>
      </c>
      <c r="G83" s="261" t="str">
        <f>IFERROR(IF('PROGRAM-DERS'!#REF!="","",VLOOKUP('PROGRAM-DERS'!#REF!,Dersler!$A:$B,2,0)),"")</f>
        <v/>
      </c>
      <c r="H83" s="55" t="str">
        <f>IFERROR(IF('PROGRAM-DERS'!G87="","",VLOOKUP('PROGRAM-DERS'!G87,Dersler!$C:$D,2,0)),"")</f>
        <v/>
      </c>
      <c r="I83" s="56" t="str">
        <f>IFERROR(IF('PROGRAM-DERS'!H87="","",VLOOKUP('PROGRAM-DERS'!H87,Dersler!$C:$D,2,0)),"")</f>
        <v/>
      </c>
      <c r="J83" s="62" t="str">
        <f>IFERROR(IF('PROGRAM-DERS'!I87="","",VLOOKUP('PROGRAM-DERS'!I87,Dersler!$C:$D,2,0)),"")</f>
        <v/>
      </c>
      <c r="K83" s="14" t="str">
        <f>IFERROR(IF('PROGRAM-DERS'!J87="","",VLOOKUP('PROGRAM-DERS'!J87,Dersler!$C:$D,2,0)),"")</f>
        <v/>
      </c>
      <c r="L83" s="193" t="str">
        <f>IFERROR(IF('PROGRAM-DERS'!K87="","",VLOOKUP('PROGRAM-DERS'!K87,Dersler!$C:$D,2,0)),"")</f>
        <v/>
      </c>
      <c r="M83" s="97" t="str">
        <f>IFERROR(IF('PROGRAM-DERS'!L87="","",VLOOKUP('PROGRAM-DERS'!L87,Dersler!$C:$D,2,0)),"")</f>
        <v/>
      </c>
      <c r="N83" s="97" t="str">
        <f>IFERROR(IF('PROGRAM-DERS'!M87="","",VLOOKUP('PROGRAM-DERS'!M87,Dersler!$C:$D,2,0)),"")</f>
        <v/>
      </c>
      <c r="O83" s="97" t="str">
        <f>IFERROR(IF('PROGRAM-DERS'!N87="","",VLOOKUP('PROGRAM-DERS'!N87,Dersler!$C:$D,2,0)),"")</f>
        <v/>
      </c>
      <c r="P83" s="989" t="str">
        <f>IFERROR(IF('PROGRAM-DERS'!O87="","",VLOOKUP('PROGRAM-DERS'!O87,Dersler!$C:$D,2,0)),"")</f>
        <v/>
      </c>
      <c r="Q83" s="990" t="str">
        <f>IFERROR(IF('PROGRAM-DERS'!P87="","",VLOOKUP('PROGRAM-DERS'!P87,Dersler!$C:$D,2,0)),"")</f>
        <v/>
      </c>
      <c r="R83" s="95" t="str">
        <f>IFERROR(IF('PROGRAM-DERS'!#REF!="","",VLOOKUP('PROGRAM-DERS'!#REF!,Dersler!$A:$B,2,0)),"")</f>
        <v/>
      </c>
      <c r="S83" s="310"/>
      <c r="T83" s="992" t="str">
        <f>IFERROR(IF('PROGRAM-DERS'!S87="","",VLOOKUP('PROGRAM-DERS'!S87,Dersler!$A:$B,2,0)),"")</f>
        <v/>
      </c>
      <c r="U83" s="118" t="str">
        <f>IFERROR(IF('PROGRAM-DERS'!T87="","",VLOOKUP('PROGRAM-DERS'!T87,Dersler!$A:$B,2,0)),"")</f>
        <v/>
      </c>
      <c r="V83" s="119" t="str">
        <f>IFERROR(IF('PROGRAM-DERS'!U87="","",VLOOKUP('PROGRAM-DERS'!U87,Dersler!$A:$B,2,0)),"")</f>
        <v/>
      </c>
      <c r="W83" s="133" t="str">
        <f>IFERROR(IF('PROGRAM-DERS'!V87="","",VLOOKUP('PROGRAM-DERS'!V87,Dersler!$A:$B,2,0)),"")</f>
        <v/>
      </c>
      <c r="X83" s="3" t="str">
        <f t="shared" si="16"/>
        <v/>
      </c>
      <c r="Y83" s="3" t="str">
        <f t="shared" si="16"/>
        <v/>
      </c>
      <c r="Z83" s="3" t="str">
        <f t="shared" si="16"/>
        <v/>
      </c>
      <c r="AA83" s="3" t="str">
        <f t="shared" si="16"/>
        <v/>
      </c>
      <c r="AB83" s="3" t="str">
        <f t="shared" si="16"/>
        <v/>
      </c>
      <c r="AC83" s="3" t="str">
        <f t="shared" si="16"/>
        <v/>
      </c>
      <c r="AD83" s="3" t="str">
        <f t="shared" si="16"/>
        <v/>
      </c>
      <c r="AE83" s="3" t="str">
        <f t="shared" si="16"/>
        <v/>
      </c>
      <c r="AF83" s="3" t="str">
        <f t="shared" si="16"/>
        <v/>
      </c>
      <c r="AG83" s="3" t="str">
        <f t="shared" si="16"/>
        <v/>
      </c>
      <c r="AH83" s="3" t="str">
        <f t="shared" si="17"/>
        <v/>
      </c>
      <c r="AI83" s="3" t="str">
        <f t="shared" si="17"/>
        <v/>
      </c>
      <c r="AJ83" s="3" t="str">
        <f t="shared" si="17"/>
        <v/>
      </c>
      <c r="AK83" s="3" t="str">
        <f t="shared" si="17"/>
        <v/>
      </c>
      <c r="AL83" s="3" t="str">
        <f t="shared" si="17"/>
        <v/>
      </c>
      <c r="AM83" s="3" t="str">
        <f t="shared" si="17"/>
        <v/>
      </c>
      <c r="AN83" s="3" t="str">
        <f t="shared" si="17"/>
        <v/>
      </c>
      <c r="AO83" s="3" t="str">
        <f t="shared" si="17"/>
        <v/>
      </c>
      <c r="AP83" s="3" t="str">
        <f t="shared" si="17"/>
        <v/>
      </c>
      <c r="AQ83" s="3" t="str">
        <f t="shared" si="17"/>
        <v/>
      </c>
      <c r="AR83" s="3" t="str">
        <f t="shared" si="17"/>
        <v/>
      </c>
      <c r="AS83" s="3" t="str">
        <f t="shared" si="17"/>
        <v/>
      </c>
      <c r="AT83" s="3" t="str">
        <f t="shared" si="17"/>
        <v/>
      </c>
    </row>
    <row r="84" spans="1:46" ht="15.75" customHeight="1" x14ac:dyDescent="0.25">
      <c r="A84" s="807"/>
      <c r="B84" s="164">
        <v>0.875000000000001</v>
      </c>
      <c r="C84" s="55" t="str">
        <f>IFERROR(IF('PROGRAM-DERS'!C88="","",VLOOKUP('PROGRAM-DERS'!C88,Dersler!$C:$D,2,0)),"")</f>
        <v/>
      </c>
      <c r="D84" s="14" t="str">
        <f>IFERROR(IF('PROGRAM-DERS'!D88="","",VLOOKUP('PROGRAM-DERS'!D88,Dersler!$C:$D,2,0)),"")</f>
        <v/>
      </c>
      <c r="E84" s="89" t="str">
        <f>IFERROR(IF('PROGRAM-DERS'!E88="","",VLOOKUP('PROGRAM-DERS'!E88,Dersler!$C:$D,2,0)),"")</f>
        <v/>
      </c>
      <c r="F84" s="177" t="str">
        <f>IFERROR(IF('PROGRAM-DERS'!F88="","",VLOOKUP('PROGRAM-DERS'!F88,Dersler!$C:$D,2,0)),"")</f>
        <v/>
      </c>
      <c r="G84" s="261" t="str">
        <f>IFERROR(IF('PROGRAM-DERS'!#REF!="","",VLOOKUP('PROGRAM-DERS'!#REF!,Dersler!$A:$B,2,0)),"")</f>
        <v/>
      </c>
      <c r="H84" s="55" t="str">
        <f>IFERROR(IF('PROGRAM-DERS'!G88="","",VLOOKUP('PROGRAM-DERS'!G88,Dersler!$C:$D,2,0)),"")</f>
        <v/>
      </c>
      <c r="I84" s="56" t="str">
        <f>IFERROR(IF('PROGRAM-DERS'!H88="","",VLOOKUP('PROGRAM-DERS'!H88,Dersler!$C:$D,2,0)),"")</f>
        <v/>
      </c>
      <c r="J84" s="56" t="str">
        <f>IFERROR(IF('PROGRAM-DERS'!I88="","",VLOOKUP('PROGRAM-DERS'!I88,Dersler!$C:$D,2,0)),"")</f>
        <v/>
      </c>
      <c r="K84" s="14" t="str">
        <f>IFERROR(IF('PROGRAM-DERS'!J88="","",VLOOKUP('PROGRAM-DERS'!J88,Dersler!$C:$D,2,0)),"")</f>
        <v/>
      </c>
      <c r="L84" s="193" t="str">
        <f>IFERROR(IF('PROGRAM-DERS'!K88="","",VLOOKUP('PROGRAM-DERS'!K88,Dersler!$C:$D,2,0)),"")</f>
        <v/>
      </c>
      <c r="M84" s="97" t="str">
        <f>IFERROR(IF('PROGRAM-DERS'!L88="","",VLOOKUP('PROGRAM-DERS'!L88,Dersler!$C:$D,2,0)),"")</f>
        <v/>
      </c>
      <c r="N84" s="97" t="str">
        <f>IFERROR(IF('PROGRAM-DERS'!M88="","",VLOOKUP('PROGRAM-DERS'!M88,Dersler!$C:$D,2,0)),"")</f>
        <v/>
      </c>
      <c r="O84" s="97" t="str">
        <f>IFERROR(IF('PROGRAM-DERS'!N88="","",VLOOKUP('PROGRAM-DERS'!N88,Dersler!$C:$D,2,0)),"")</f>
        <v/>
      </c>
      <c r="P84" s="989" t="str">
        <f>IFERROR(IF('PROGRAM-DERS'!O88="","",VLOOKUP('PROGRAM-DERS'!O88,Dersler!$C:$D,2,0)),"")</f>
        <v/>
      </c>
      <c r="Q84" s="990" t="str">
        <f>IFERROR(IF('PROGRAM-DERS'!P88="","",VLOOKUP('PROGRAM-DERS'!P88,Dersler!$C:$D,2,0)),"")</f>
        <v/>
      </c>
      <c r="R84" s="95" t="str">
        <f>IFERROR(IF('PROGRAM-DERS'!#REF!="","",VLOOKUP('PROGRAM-DERS'!#REF!,Dersler!$A:$B,2,0)),"")</f>
        <v/>
      </c>
      <c r="S84" s="310"/>
      <c r="T84" s="993" t="str">
        <f>IFERROR(IF('PROGRAM-DERS'!S88="","",VLOOKUP('PROGRAM-DERS'!S88,Dersler!$A:$B,2,0)),"")</f>
        <v/>
      </c>
      <c r="U84" s="118" t="str">
        <f>IFERROR(IF('PROGRAM-DERS'!T88="","",VLOOKUP('PROGRAM-DERS'!T88,Dersler!$A:$B,2,0)),"")</f>
        <v/>
      </c>
      <c r="V84" s="119" t="str">
        <f>IFERROR(IF('PROGRAM-DERS'!U88="","",VLOOKUP('PROGRAM-DERS'!U88,Dersler!$A:$B,2,0)),"")</f>
        <v/>
      </c>
      <c r="W84" s="133" t="str">
        <f>IFERROR(IF('PROGRAM-DERS'!V88="","",VLOOKUP('PROGRAM-DERS'!V88,Dersler!$A:$B,2,0)),"")</f>
        <v/>
      </c>
      <c r="X84" s="3" t="str">
        <f t="shared" si="16"/>
        <v/>
      </c>
      <c r="Y84" s="3" t="str">
        <f t="shared" si="16"/>
        <v/>
      </c>
      <c r="Z84" s="3" t="str">
        <f t="shared" si="16"/>
        <v/>
      </c>
      <c r="AA84" s="3" t="str">
        <f t="shared" si="16"/>
        <v/>
      </c>
      <c r="AB84" s="3" t="str">
        <f t="shared" si="16"/>
        <v/>
      </c>
      <c r="AC84" s="3" t="str">
        <f t="shared" si="16"/>
        <v/>
      </c>
      <c r="AD84" s="3" t="str">
        <f t="shared" si="16"/>
        <v/>
      </c>
      <c r="AE84" s="3" t="str">
        <f t="shared" si="16"/>
        <v/>
      </c>
      <c r="AF84" s="3" t="str">
        <f t="shared" si="16"/>
        <v/>
      </c>
      <c r="AG84" s="3" t="str">
        <f t="shared" si="16"/>
        <v/>
      </c>
      <c r="AH84" s="3" t="str">
        <f t="shared" si="17"/>
        <v/>
      </c>
      <c r="AI84" s="3" t="str">
        <f t="shared" si="17"/>
        <v/>
      </c>
      <c r="AJ84" s="3" t="str">
        <f t="shared" si="17"/>
        <v/>
      </c>
      <c r="AK84" s="3" t="str">
        <f t="shared" si="17"/>
        <v/>
      </c>
      <c r="AL84" s="3" t="str">
        <f t="shared" si="17"/>
        <v/>
      </c>
      <c r="AM84" s="3" t="str">
        <f t="shared" si="17"/>
        <v/>
      </c>
      <c r="AN84" s="3" t="str">
        <f t="shared" si="17"/>
        <v/>
      </c>
      <c r="AO84" s="3" t="str">
        <f t="shared" si="17"/>
        <v/>
      </c>
      <c r="AP84" s="3" t="str">
        <f t="shared" si="17"/>
        <v/>
      </c>
      <c r="AQ84" s="3" t="str">
        <f t="shared" si="17"/>
        <v/>
      </c>
      <c r="AR84" s="3" t="str">
        <f t="shared" si="17"/>
        <v/>
      </c>
      <c r="AS84" s="3" t="str">
        <f t="shared" si="17"/>
        <v/>
      </c>
      <c r="AT84" s="3" t="str">
        <f t="shared" si="17"/>
        <v/>
      </c>
    </row>
    <row r="85" spans="1:46" ht="15.75" customHeight="1" x14ac:dyDescent="0.25">
      <c r="A85" s="807"/>
      <c r="B85" s="164">
        <v>0.91666666666666796</v>
      </c>
      <c r="C85" s="178" t="str">
        <f>IFERROR(IF('PROGRAM-DERS'!C89="","",VLOOKUP('PROGRAM-DERS'!C89,Dersler!$C:$D,2,0)),"")</f>
        <v>Türk Dili Bölümü</v>
      </c>
      <c r="D85" s="98" t="str">
        <f>IFERROR(IF('PROGRAM-DERS'!D89="","",VLOOKUP('PROGRAM-DERS'!D89,Dersler!$C:$D,2,0)),"")</f>
        <v/>
      </c>
      <c r="E85" s="98" t="str">
        <f>IFERROR(IF('PROGRAM-DERS'!E89="","",VLOOKUP('PROGRAM-DERS'!E89,Dersler!$C:$D,2,0)),"")</f>
        <v/>
      </c>
      <c r="F85" s="179" t="str">
        <f>IFERROR(IF('PROGRAM-DERS'!F89="","",VLOOKUP('PROGRAM-DERS'!F89,Dersler!$C:$D,2,0)),"")</f>
        <v/>
      </c>
      <c r="G85" s="256" t="str">
        <f>IFERROR(IF('PROGRAM-DERS'!#REF!="","",VLOOKUP('PROGRAM-DERS'!#REF!,Dersler!$A:$B,2,0)),"")</f>
        <v/>
      </c>
      <c r="H85" s="55" t="str">
        <f>IFERROR(IF('PROGRAM-DERS'!G89="","",VLOOKUP('PROGRAM-DERS'!G89,Dersler!$C:$D,2,0)),"")</f>
        <v/>
      </c>
      <c r="I85" s="56" t="str">
        <f>IFERROR(IF('PROGRAM-DERS'!H89="","",VLOOKUP('PROGRAM-DERS'!H89,Dersler!$C:$D,2,0)),"")</f>
        <v/>
      </c>
      <c r="J85" s="56" t="str">
        <f>IFERROR(IF('PROGRAM-DERS'!I89="","",VLOOKUP('PROGRAM-DERS'!I89,Dersler!$C:$D,2,0)),"")</f>
        <v/>
      </c>
      <c r="K85" s="89" t="str">
        <f>IFERROR(IF('PROGRAM-DERS'!J89="","",VLOOKUP('PROGRAM-DERS'!J89,Dersler!$C:$D,2,0)),"")</f>
        <v/>
      </c>
      <c r="L85" s="57" t="str">
        <f>IFERROR(IF('PROGRAM-DERS'!K89="","",VLOOKUP('PROGRAM-DERS'!K89,Dersler!$C:$D,2,0)),"")</f>
        <v/>
      </c>
      <c r="M85" s="62" t="str">
        <f>IFERROR(IF('PROGRAM-DERS'!L89="","",VLOOKUP('PROGRAM-DERS'!L89,Dersler!$C:$D,2,0)),"")</f>
        <v/>
      </c>
      <c r="N85" s="62" t="str">
        <f>IFERROR(IF('PROGRAM-DERS'!M89="","",VLOOKUP('PROGRAM-DERS'!M89,Dersler!$C:$D,2,0)),"")</f>
        <v/>
      </c>
      <c r="O85" s="62" t="str">
        <f>IFERROR(IF('PROGRAM-DERS'!N89="","",VLOOKUP('PROGRAM-DERS'!N89,Dersler!$C:$D,2,0)),"")</f>
        <v/>
      </c>
      <c r="P85" s="985" t="str">
        <f>IFERROR(IF('PROGRAM-DERS'!O89="","",VLOOKUP('PROGRAM-DERS'!O89,Dersler!$C:$D,2,0)),"")</f>
        <v/>
      </c>
      <c r="Q85" s="986" t="str">
        <f>IFERROR(IF('PROGRAM-DERS'!P89="","",VLOOKUP('PROGRAM-DERS'!P89,Dersler!$C:$D,2,0)),"")</f>
        <v/>
      </c>
      <c r="R85" s="56" t="str">
        <f>IFERROR(IF('PROGRAM-DERS'!#REF!="","",VLOOKUP('PROGRAM-DERS'!#REF!,Dersler!$A:$B,2,0)),"")</f>
        <v/>
      </c>
      <c r="S85" s="319"/>
      <c r="T85" s="116" t="str">
        <f>IFERROR(IF('PROGRAM-DERS'!S89="","",VLOOKUP('PROGRAM-DERS'!S89,Dersler!$A:$B,2,0)),"")</f>
        <v/>
      </c>
      <c r="U85" s="118" t="str">
        <f>IFERROR(IF('PROGRAM-DERS'!T89="","",VLOOKUP('PROGRAM-DERS'!T89,Dersler!$A:$B,2,0)),"")</f>
        <v/>
      </c>
      <c r="V85" s="119" t="str">
        <f>IFERROR(IF('PROGRAM-DERS'!U89="","",VLOOKUP('PROGRAM-DERS'!U89,Dersler!$A:$B,2,0)),"")</f>
        <v/>
      </c>
      <c r="W85" s="133" t="str">
        <f>IFERROR(IF('PROGRAM-DERS'!V89="","",VLOOKUP('PROGRAM-DERS'!V89,Dersler!$A:$B,2,0)),"")</f>
        <v/>
      </c>
      <c r="X85" s="3" t="str">
        <f t="shared" si="16"/>
        <v/>
      </c>
      <c r="Y85" s="3" t="str">
        <f t="shared" si="16"/>
        <v/>
      </c>
      <c r="Z85" s="3" t="str">
        <f t="shared" si="16"/>
        <v/>
      </c>
      <c r="AA85" s="3" t="str">
        <f t="shared" si="16"/>
        <v/>
      </c>
      <c r="AB85" s="3" t="str">
        <f t="shared" si="16"/>
        <v/>
      </c>
      <c r="AC85" s="3" t="str">
        <f t="shared" si="16"/>
        <v/>
      </c>
      <c r="AD85" s="3" t="str">
        <f t="shared" si="16"/>
        <v/>
      </c>
      <c r="AE85" s="3" t="str">
        <f t="shared" si="16"/>
        <v/>
      </c>
      <c r="AF85" s="3" t="str">
        <f t="shared" si="16"/>
        <v/>
      </c>
      <c r="AG85" s="3" t="str">
        <f t="shared" si="16"/>
        <v/>
      </c>
      <c r="AH85" s="3" t="str">
        <f t="shared" si="17"/>
        <v/>
      </c>
      <c r="AI85" s="3" t="str">
        <f t="shared" si="17"/>
        <v/>
      </c>
      <c r="AJ85" s="3" t="str">
        <f t="shared" si="17"/>
        <v/>
      </c>
      <c r="AK85" s="3" t="str">
        <f t="shared" si="17"/>
        <v/>
      </c>
      <c r="AL85" s="3" t="str">
        <f t="shared" si="17"/>
        <v/>
      </c>
      <c r="AM85" s="3" t="str">
        <f t="shared" si="17"/>
        <v/>
      </c>
      <c r="AN85" s="3" t="str">
        <f t="shared" si="17"/>
        <v/>
      </c>
      <c r="AO85" s="3" t="str">
        <f t="shared" si="17"/>
        <v/>
      </c>
      <c r="AP85" s="3" t="str">
        <f t="shared" si="17"/>
        <v/>
      </c>
      <c r="AQ85" s="3" t="str">
        <f t="shared" si="17"/>
        <v/>
      </c>
      <c r="AR85" s="3" t="str">
        <f t="shared" si="17"/>
        <v/>
      </c>
      <c r="AS85" s="3" t="str">
        <f t="shared" si="17"/>
        <v/>
      </c>
      <c r="AT85" s="3" t="str">
        <f t="shared" si="17"/>
        <v/>
      </c>
    </row>
    <row r="86" spans="1:46" ht="15.75" customHeight="1" thickBot="1" x14ac:dyDescent="0.3">
      <c r="A86" s="808"/>
      <c r="B86" s="166">
        <v>0.95833333333333504</v>
      </c>
      <c r="C86" s="180" t="str">
        <f>IFERROR(IF('PROGRAM-DERS'!C90="","",VLOOKUP('PROGRAM-DERS'!C90,Dersler!$C:$D,2,0)),"")</f>
        <v>Türk Dili Bölümü</v>
      </c>
      <c r="D86" s="153" t="str">
        <f>IFERROR(IF('PROGRAM-DERS'!D90="","",VLOOKUP('PROGRAM-DERS'!D90,Dersler!$C:$D,2,0)),"")</f>
        <v/>
      </c>
      <c r="E86" s="153" t="str">
        <f>IFERROR(IF('PROGRAM-DERS'!E90="","",VLOOKUP('PROGRAM-DERS'!E90,Dersler!$C:$D,2,0)),"")</f>
        <v/>
      </c>
      <c r="F86" s="181" t="str">
        <f>IFERROR(IF('PROGRAM-DERS'!F90="","",VLOOKUP('PROGRAM-DERS'!F90,Dersler!$C:$D,2,0)),"")</f>
        <v/>
      </c>
      <c r="G86" s="262" t="str">
        <f>IFERROR(IF('PROGRAM-DERS'!#REF!="","",VLOOKUP('PROGRAM-DERS'!#REF!,Dersler!$A:$B,2,0)),"")</f>
        <v/>
      </c>
      <c r="H86" s="99" t="str">
        <f>IFERROR(IF('PROGRAM-DERS'!G90="","",VLOOKUP('PROGRAM-DERS'!G90,Dersler!$C:$D,2,0)),"")</f>
        <v/>
      </c>
      <c r="I86" s="68" t="str">
        <f>IFERROR(IF('PROGRAM-DERS'!H90="","",VLOOKUP('PROGRAM-DERS'!H90,Dersler!$C:$D,2,0)),"")</f>
        <v/>
      </c>
      <c r="J86" s="68" t="str">
        <f>IFERROR(IF('PROGRAM-DERS'!I90="","",VLOOKUP('PROGRAM-DERS'!I90,Dersler!$C:$D,2,0)),"")</f>
        <v/>
      </c>
      <c r="K86" s="83" t="str">
        <f>IFERROR(IF('PROGRAM-DERS'!J90="","",VLOOKUP('PROGRAM-DERS'!J90,Dersler!$C:$D,2,0)),"")</f>
        <v/>
      </c>
      <c r="L86" s="65" t="str">
        <f>IFERROR(IF('PROGRAM-DERS'!K90="","",VLOOKUP('PROGRAM-DERS'!K90,Dersler!$C:$D,2,0)),"")</f>
        <v/>
      </c>
      <c r="M86" s="66" t="str">
        <f>IFERROR(IF('PROGRAM-DERS'!L90="","",VLOOKUP('PROGRAM-DERS'!L90,Dersler!$C:$D,2,0)),"")</f>
        <v/>
      </c>
      <c r="N86" s="66" t="str">
        <f>IFERROR(IF('PROGRAM-DERS'!M90="","",VLOOKUP('PROGRAM-DERS'!M90,Dersler!$C:$D,2,0)),"")</f>
        <v/>
      </c>
      <c r="O86" s="66" t="str">
        <f>IFERROR(IF('PROGRAM-DERS'!N90="","",VLOOKUP('PROGRAM-DERS'!N90,Dersler!$C:$D,2,0)),"")</f>
        <v/>
      </c>
      <c r="P86" s="987" t="str">
        <f>IFERROR(IF('PROGRAM-DERS'!O90="","",VLOOKUP('PROGRAM-DERS'!O90,Dersler!$C:$D,2,0)),"")</f>
        <v/>
      </c>
      <c r="Q86" s="988" t="str">
        <f>IFERROR(IF('PROGRAM-DERS'!P90="","",VLOOKUP('PROGRAM-DERS'!P90,Dersler!$C:$D,2,0)),"")</f>
        <v/>
      </c>
      <c r="R86" s="68" t="str">
        <f>IFERROR(IF('PROGRAM-DERS'!#REF!="","",VLOOKUP('PROGRAM-DERS'!#REF!,Dersler!$A:$B,2,0)),"")</f>
        <v/>
      </c>
      <c r="S86" s="321"/>
      <c r="T86" s="120" t="str">
        <f>IFERROR(IF('PROGRAM-DERS'!S90="","",VLOOKUP('PROGRAM-DERS'!S90,Dersler!$A:$B,2,0)),"")</f>
        <v/>
      </c>
      <c r="U86" s="141" t="str">
        <f>IFERROR(IF('PROGRAM-DERS'!T90="","",VLOOKUP('PROGRAM-DERS'!T90,Dersler!$A:$B,2,0)),"")</f>
        <v/>
      </c>
      <c r="V86" s="264" t="str">
        <f>IFERROR(IF('PROGRAM-DERS'!U90="","",VLOOKUP('PROGRAM-DERS'!U90,Dersler!$A:$B,2,0)),"")</f>
        <v/>
      </c>
      <c r="W86" s="142" t="str">
        <f>IFERROR(IF('PROGRAM-DERS'!V90="","",VLOOKUP('PROGRAM-DERS'!V90,Dersler!$A:$B,2,0)),"")</f>
        <v/>
      </c>
      <c r="X86" s="3" t="str">
        <f t="shared" si="16"/>
        <v/>
      </c>
      <c r="Y86" s="3" t="str">
        <f t="shared" si="16"/>
        <v/>
      </c>
      <c r="Z86" s="3" t="str">
        <f t="shared" si="16"/>
        <v/>
      </c>
      <c r="AA86" s="3" t="str">
        <f t="shared" si="16"/>
        <v/>
      </c>
      <c r="AB86" s="3" t="str">
        <f t="shared" si="16"/>
        <v/>
      </c>
      <c r="AC86" s="3" t="str">
        <f t="shared" si="16"/>
        <v/>
      </c>
      <c r="AD86" s="3" t="str">
        <f t="shared" si="16"/>
        <v/>
      </c>
      <c r="AE86" s="3" t="str">
        <f t="shared" si="16"/>
        <v/>
      </c>
      <c r="AF86" s="3" t="str">
        <f t="shared" si="16"/>
        <v/>
      </c>
      <c r="AG86" s="3" t="str">
        <f t="shared" si="16"/>
        <v/>
      </c>
      <c r="AH86" s="3" t="str">
        <f t="shared" si="17"/>
        <v/>
      </c>
      <c r="AI86" s="3" t="str">
        <f t="shared" si="17"/>
        <v/>
      </c>
      <c r="AJ86" s="3" t="str">
        <f t="shared" si="17"/>
        <v/>
      </c>
      <c r="AK86" s="3" t="str">
        <f t="shared" si="17"/>
        <v/>
      </c>
      <c r="AL86" s="3" t="str">
        <f t="shared" si="17"/>
        <v/>
      </c>
      <c r="AM86" s="3" t="str">
        <f t="shared" si="17"/>
        <v/>
      </c>
      <c r="AN86" s="3" t="str">
        <f t="shared" si="17"/>
        <v/>
      </c>
      <c r="AO86" s="3" t="str">
        <f t="shared" si="17"/>
        <v/>
      </c>
      <c r="AP86" s="3" t="str">
        <f t="shared" si="17"/>
        <v/>
      </c>
      <c r="AQ86" s="3" t="str">
        <f t="shared" si="17"/>
        <v/>
      </c>
      <c r="AR86" s="3" t="str">
        <f t="shared" si="17"/>
        <v/>
      </c>
      <c r="AS86" s="3" t="str">
        <f t="shared" si="17"/>
        <v/>
      </c>
      <c r="AT86" s="3" t="str">
        <f t="shared" si="17"/>
        <v/>
      </c>
    </row>
    <row r="87" spans="1:46" ht="15.75" customHeight="1" x14ac:dyDescent="0.25">
      <c r="A87" s="806" t="s">
        <v>46</v>
      </c>
      <c r="B87" s="101">
        <v>0.29166666666666669</v>
      </c>
      <c r="C87" s="24" t="str">
        <f>IFERROR(IF('PROGRAM-DERS'!C91="","",VLOOKUP('PROGRAM-DERS'!C91,Dersler!$A:$B,2,0)),"")</f>
        <v/>
      </c>
      <c r="D87" s="70" t="str">
        <f>IFERROR(IF('PROGRAM-DERS'!D91="","",VLOOKUP('PROGRAM-DERS'!D91,Dersler!$A:$B,2,0)),"")</f>
        <v/>
      </c>
      <c r="E87" s="69" t="str">
        <f>IFERROR(IF('PROGRAM-DERS'!E91="","",VLOOKUP('PROGRAM-DERS'!E91,Dersler!$A:$B,2,0)),"")</f>
        <v/>
      </c>
      <c r="F87" s="84" t="str">
        <f>IFERROR(IF('PROGRAM-DERS'!F91="","",VLOOKUP('PROGRAM-DERS'!F91,Dersler!$A:$B,2,0)),"")</f>
        <v/>
      </c>
      <c r="G87" s="28" t="str">
        <f>IFERROR(IF('PROGRAM-DERS'!#REF!="","",VLOOKUP('PROGRAM-DERS'!#REF!,Dersler!$A:$B,2,0)),"")</f>
        <v/>
      </c>
      <c r="H87" s="24" t="str">
        <f>IFERROR(IF('PROGRAM-DERS'!G91="","",VLOOKUP('PROGRAM-DERS'!G91,Dersler!$A:$B,2,0)),"")</f>
        <v/>
      </c>
      <c r="I87" s="70" t="str">
        <f>IFERROR(IF('PROGRAM-DERS'!H91="","",VLOOKUP('PROGRAM-DERS'!H91,Dersler!$A:$B,2,0)),"")</f>
        <v/>
      </c>
      <c r="J87" s="70" t="str">
        <f>IFERROR(IF('PROGRAM-DERS'!I91="","",VLOOKUP('PROGRAM-DERS'!I91,Dersler!$A:$B,2,0)),"")</f>
        <v/>
      </c>
      <c r="K87" s="70" t="str">
        <f>IFERROR(IF('PROGRAM-DERS'!J91="","",VLOOKUP('PROGRAM-DERS'!J91,Dersler!$A:$B,2,0)),"")</f>
        <v/>
      </c>
      <c r="L87" s="24" t="str">
        <f>IFERROR(IF('PROGRAM-DERS'!K91="","",VLOOKUP('PROGRAM-DERS'!K91,Dersler!$A:$B,2,0)),"")</f>
        <v/>
      </c>
      <c r="M87" s="70" t="str">
        <f>IFERROR(IF('PROGRAM-DERS'!L91="","",VLOOKUP('PROGRAM-DERS'!L91,Dersler!$A:$B,2,0)),"")</f>
        <v/>
      </c>
      <c r="N87" s="70" t="str">
        <f>IFERROR(IF('PROGRAM-DERS'!M91="","",VLOOKUP('PROGRAM-DERS'!M91,Dersler!$A:$B,2,0)),"")</f>
        <v/>
      </c>
      <c r="O87" s="70" t="str">
        <f>IFERROR(IF('PROGRAM-DERS'!N91="","",VLOOKUP('PROGRAM-DERS'!N91,Dersler!$A:$B,2,0)),"")</f>
        <v/>
      </c>
      <c r="P87" s="110" t="str">
        <f>IFERROR(IF('PROGRAM-DERS'!O91="","",VLOOKUP('PROGRAM-DERS'!O91,Dersler!$A:$B,2,0)),"")</f>
        <v/>
      </c>
      <c r="Q87" s="70" t="str">
        <f>IFERROR(IF('PROGRAM-DERS'!P91="","",VLOOKUP('PROGRAM-DERS'!P91,Dersler!$A:$B,2,0)),"")</f>
        <v/>
      </c>
      <c r="R87" s="69" t="str">
        <f>IFERROR(IF('PROGRAM-DERS'!#REF!="","",VLOOKUP('PROGRAM-DERS'!#REF!,Dersler!$A:$B,2,0)),"")</f>
        <v/>
      </c>
      <c r="S87" s="69"/>
      <c r="T87" s="121" t="str">
        <f>IFERROR(IF('PROGRAM-DERS'!S91="","",VLOOKUP('PROGRAM-DERS'!S91,Dersler!$A:$B,2,0)),"")</f>
        <v/>
      </c>
      <c r="U87" s="144" t="str">
        <f>IFERROR(IF('PROGRAM-DERS'!T91="","",VLOOKUP('PROGRAM-DERS'!T91,Dersler!$A:$B,2,0)),"")</f>
        <v/>
      </c>
      <c r="V87" s="265" t="str">
        <f>IFERROR(IF('PROGRAM-DERS'!U91="","",VLOOKUP('PROGRAM-DERS'!U91,Dersler!$A:$B,2,0)),"")</f>
        <v/>
      </c>
      <c r="W87" s="145" t="str">
        <f>IFERROR(IF('PROGRAM-DERS'!V91="","",VLOOKUP('PROGRAM-DERS'!V91,Dersler!$A:$B,2,0)),"")</f>
        <v/>
      </c>
      <c r="X87" s="3" t="str">
        <f t="shared" si="16"/>
        <v/>
      </c>
      <c r="Y87" s="3" t="str">
        <f t="shared" si="16"/>
        <v/>
      </c>
      <c r="Z87" s="3" t="str">
        <f t="shared" si="16"/>
        <v/>
      </c>
      <c r="AA87" s="3" t="str">
        <f t="shared" si="16"/>
        <v/>
      </c>
      <c r="AB87" s="3" t="str">
        <f t="shared" si="16"/>
        <v/>
      </c>
      <c r="AC87" s="3" t="str">
        <f t="shared" si="16"/>
        <v/>
      </c>
      <c r="AD87" s="3" t="str">
        <f t="shared" si="16"/>
        <v/>
      </c>
      <c r="AE87" s="3" t="str">
        <f t="shared" si="16"/>
        <v/>
      </c>
      <c r="AF87" s="3" t="str">
        <f t="shared" si="16"/>
        <v/>
      </c>
      <c r="AG87" s="3" t="str">
        <f t="shared" si="16"/>
        <v/>
      </c>
      <c r="AH87" s="3" t="str">
        <f t="shared" si="17"/>
        <v/>
      </c>
      <c r="AI87" s="3" t="str">
        <f t="shared" si="17"/>
        <v/>
      </c>
      <c r="AJ87" s="3" t="str">
        <f t="shared" si="17"/>
        <v/>
      </c>
      <c r="AK87" s="3" t="str">
        <f t="shared" si="17"/>
        <v/>
      </c>
      <c r="AL87" s="3" t="str">
        <f t="shared" si="17"/>
        <v/>
      </c>
      <c r="AM87" s="3" t="str">
        <f t="shared" si="17"/>
        <v/>
      </c>
      <c r="AN87" s="3" t="str">
        <f t="shared" si="17"/>
        <v/>
      </c>
      <c r="AO87" s="3" t="str">
        <f t="shared" si="17"/>
        <v/>
      </c>
      <c r="AP87" s="3" t="str">
        <f t="shared" si="17"/>
        <v/>
      </c>
      <c r="AQ87" s="3" t="str">
        <f t="shared" si="17"/>
        <v/>
      </c>
      <c r="AR87" s="3" t="str">
        <f t="shared" si="17"/>
        <v/>
      </c>
      <c r="AS87" s="3" t="str">
        <f t="shared" si="17"/>
        <v/>
      </c>
      <c r="AT87" s="3" t="str">
        <f t="shared" si="17"/>
        <v/>
      </c>
    </row>
    <row r="88" spans="1:46" ht="15.75" customHeight="1" x14ac:dyDescent="0.25">
      <c r="A88" s="807"/>
      <c r="B88" s="102">
        <v>0.33333333333333331</v>
      </c>
      <c r="C88" s="31" t="str">
        <f>IFERROR(IF('PROGRAM-DERS'!C92="","",VLOOKUP('PROGRAM-DERS'!C92,Dersler!$A:$B,2,0)),"")</f>
        <v/>
      </c>
      <c r="D88" s="35" t="str">
        <f>IFERROR(IF('PROGRAM-DERS'!D92="","",VLOOKUP('PROGRAM-DERS'!D92,Dersler!$A:$B,2,0)),"")</f>
        <v/>
      </c>
      <c r="E88" s="32" t="str">
        <f>IFERROR(IF('PROGRAM-DERS'!E92="","",VLOOKUP('PROGRAM-DERS'!E92,Dersler!$A:$B,2,0)),"")</f>
        <v/>
      </c>
      <c r="F88" s="86" t="str">
        <f>IFERROR(IF('PROGRAM-DERS'!F92="","",VLOOKUP('PROGRAM-DERS'!F92,Dersler!$A:$B,2,0)),"")</f>
        <v/>
      </c>
      <c r="G88" s="222" t="str">
        <f>IFERROR(IF('PROGRAM-DERS'!#REF!="","",VLOOKUP('PROGRAM-DERS'!#REF!,Dersler!$A:$B,2,0)),"")</f>
        <v/>
      </c>
      <c r="H88" s="31" t="str">
        <f>IFERROR(IF('PROGRAM-DERS'!G92="","",VLOOKUP('PROGRAM-DERS'!G92,Dersler!$A:$B,2,0)),"")</f>
        <v/>
      </c>
      <c r="I88" s="35" t="str">
        <f>IFERROR(IF('PROGRAM-DERS'!H92="","",VLOOKUP('PROGRAM-DERS'!H92,Dersler!$A:$B,2,0)),"")</f>
        <v/>
      </c>
      <c r="J88" s="35" t="str">
        <f>IFERROR(IF('PROGRAM-DERS'!I92="","",VLOOKUP('PROGRAM-DERS'!I92,Dersler!$A:$B,2,0)),"")</f>
        <v/>
      </c>
      <c r="K88" s="35" t="str">
        <f>IFERROR(IF('PROGRAM-DERS'!J92="","",VLOOKUP('PROGRAM-DERS'!J92,Dersler!$A:$B,2,0)),"")</f>
        <v/>
      </c>
      <c r="L88" s="31" t="str">
        <f>IFERROR(IF('PROGRAM-DERS'!K92="","",VLOOKUP('PROGRAM-DERS'!K92,Dersler!$A:$B,2,0)),"")</f>
        <v/>
      </c>
      <c r="M88" s="35" t="str">
        <f>IFERROR(IF('PROGRAM-DERS'!L92="","",VLOOKUP('PROGRAM-DERS'!L92,Dersler!$A:$B,2,0)),"")</f>
        <v/>
      </c>
      <c r="N88" s="35" t="str">
        <f>IFERROR(IF('PROGRAM-DERS'!M92="","",VLOOKUP('PROGRAM-DERS'!M92,Dersler!$A:$B,2,0)),"")</f>
        <v/>
      </c>
      <c r="O88" s="35" t="str">
        <f>IFERROR(IF('PROGRAM-DERS'!N92="","",VLOOKUP('PROGRAM-DERS'!N92,Dersler!$A:$B,2,0)),"")</f>
        <v/>
      </c>
      <c r="P88" s="34" t="str">
        <f>IFERROR(IF('PROGRAM-DERS'!O92="","",VLOOKUP('PROGRAM-DERS'!O92,Dersler!$A:$B,2,0)),"")</f>
        <v/>
      </c>
      <c r="Q88" s="35" t="str">
        <f>IFERROR(IF('PROGRAM-DERS'!P92="","",VLOOKUP('PROGRAM-DERS'!P92,Dersler!$A:$B,2,0)),"")</f>
        <v/>
      </c>
      <c r="R88" s="32" t="str">
        <f>IFERROR(IF('PROGRAM-DERS'!#REF!="","",VLOOKUP('PROGRAM-DERS'!#REF!,Dersler!$A:$B,2,0)),"")</f>
        <v/>
      </c>
      <c r="S88" s="107"/>
      <c r="T88" s="116" t="str">
        <f>IFERROR(IF('PROGRAM-DERS'!S92="","",VLOOKUP('PROGRAM-DERS'!S92,Dersler!$A:$B,2,0)),"")</f>
        <v/>
      </c>
      <c r="U88" s="124" t="str">
        <f>IFERROR(IF('PROGRAM-DERS'!T92="","",VLOOKUP('PROGRAM-DERS'!T92,Dersler!$A:$B,2,0)),"")</f>
        <v/>
      </c>
      <c r="V88" s="116" t="str">
        <f>IFERROR(IF('PROGRAM-DERS'!U92="","",VLOOKUP('PROGRAM-DERS'!U92,Dersler!$A:$B,2,0)),"")</f>
        <v/>
      </c>
      <c r="W88" s="131" t="str">
        <f>IFERROR(IF('PROGRAM-DERS'!V92="","",VLOOKUP('PROGRAM-DERS'!V92,Dersler!$A:$B,2,0)),"")</f>
        <v/>
      </c>
      <c r="X88" s="3" t="str">
        <f t="shared" si="16"/>
        <v/>
      </c>
      <c r="Y88" s="3" t="str">
        <f t="shared" si="16"/>
        <v/>
      </c>
      <c r="Z88" s="3" t="str">
        <f t="shared" si="16"/>
        <v/>
      </c>
      <c r="AA88" s="3" t="str">
        <f t="shared" si="16"/>
        <v/>
      </c>
      <c r="AB88" s="3" t="str">
        <f t="shared" si="16"/>
        <v/>
      </c>
      <c r="AC88" s="3" t="str">
        <f t="shared" si="16"/>
        <v/>
      </c>
      <c r="AD88" s="3" t="str">
        <f t="shared" si="16"/>
        <v/>
      </c>
      <c r="AE88" s="3" t="str">
        <f t="shared" si="16"/>
        <v/>
      </c>
      <c r="AF88" s="3" t="str">
        <f t="shared" si="16"/>
        <v/>
      </c>
      <c r="AG88" s="3" t="str">
        <f t="shared" si="16"/>
        <v/>
      </c>
      <c r="AH88" s="3" t="str">
        <f t="shared" si="17"/>
        <v/>
      </c>
      <c r="AI88" s="3" t="str">
        <f t="shared" si="17"/>
        <v/>
      </c>
      <c r="AJ88" s="3" t="str">
        <f t="shared" si="17"/>
        <v/>
      </c>
      <c r="AK88" s="3" t="str">
        <f t="shared" si="17"/>
        <v/>
      </c>
      <c r="AL88" s="3" t="str">
        <f t="shared" si="17"/>
        <v/>
      </c>
      <c r="AM88" s="3" t="str">
        <f t="shared" si="17"/>
        <v/>
      </c>
      <c r="AN88" s="3" t="str">
        <f t="shared" si="17"/>
        <v/>
      </c>
      <c r="AO88" s="3" t="str">
        <f t="shared" si="17"/>
        <v/>
      </c>
      <c r="AP88" s="3" t="str">
        <f t="shared" si="17"/>
        <v/>
      </c>
      <c r="AQ88" s="3" t="str">
        <f t="shared" si="17"/>
        <v/>
      </c>
      <c r="AR88" s="3" t="str">
        <f t="shared" si="17"/>
        <v/>
      </c>
      <c r="AS88" s="3" t="str">
        <f t="shared" si="17"/>
        <v/>
      </c>
      <c r="AT88" s="3" t="str">
        <f t="shared" si="17"/>
        <v/>
      </c>
    </row>
    <row r="89" spans="1:46" ht="15.75" customHeight="1" x14ac:dyDescent="0.25">
      <c r="A89" s="807"/>
      <c r="B89" s="102">
        <v>0.375</v>
      </c>
      <c r="C89" s="31" t="str">
        <f>IFERROR(IF('PROGRAM-DERS'!C93="","",VLOOKUP('PROGRAM-DERS'!C93,Dersler!$A:$B,2,0)),"")</f>
        <v/>
      </c>
      <c r="D89" s="35" t="str">
        <f>IFERROR(IF('PROGRAM-DERS'!D93="","",VLOOKUP('PROGRAM-DERS'!D93,Dersler!$A:$B,2,0)),"")</f>
        <v/>
      </c>
      <c r="E89" s="32" t="str">
        <f>IFERROR(IF('PROGRAM-DERS'!E93="","",VLOOKUP('PROGRAM-DERS'!E93,Dersler!$A:$B,2,0)),"")</f>
        <v/>
      </c>
      <c r="F89" s="86" t="str">
        <f>IFERROR(IF('PROGRAM-DERS'!F93="","",VLOOKUP('PROGRAM-DERS'!F93,Dersler!$A:$B,2,0)),"")</f>
        <v/>
      </c>
      <c r="G89" s="222" t="str">
        <f>IFERROR(IF('PROGRAM-DERS'!#REF!="","",VLOOKUP('PROGRAM-DERS'!#REF!,Dersler!$A:$B,2,0)),"")</f>
        <v/>
      </c>
      <c r="H89" s="31" t="str">
        <f>IFERROR(IF('PROGRAM-DERS'!G93="","",VLOOKUP('PROGRAM-DERS'!G93,Dersler!$A:$B,2,0)),"")</f>
        <v/>
      </c>
      <c r="I89" s="35" t="str">
        <f>IFERROR(IF('PROGRAM-DERS'!H93="","",VLOOKUP('PROGRAM-DERS'!H93,Dersler!$A:$B,2,0)),"")</f>
        <v/>
      </c>
      <c r="J89" s="35" t="str">
        <f>IFERROR(IF('PROGRAM-DERS'!I93="","",VLOOKUP('PROGRAM-DERS'!I93,Dersler!$A:$B,2,0)),"")</f>
        <v/>
      </c>
      <c r="K89" s="32" t="str">
        <f>IFERROR(IF('PROGRAM-DERS'!J93="","",VLOOKUP('PROGRAM-DERS'!J93,Dersler!$A:$B,2,0)),"")</f>
        <v/>
      </c>
      <c r="L89" s="31" t="str">
        <f>IFERROR(IF('PROGRAM-DERS'!K93="","",VLOOKUP('PROGRAM-DERS'!K93,Dersler!$A:$B,2,0)),"")</f>
        <v/>
      </c>
      <c r="M89" s="35" t="str">
        <f>IFERROR(IF('PROGRAM-DERS'!L93="","",VLOOKUP('PROGRAM-DERS'!L93,Dersler!$A:$B,2,0)),"")</f>
        <v/>
      </c>
      <c r="N89" s="35" t="str">
        <f>IFERROR(IF('PROGRAM-DERS'!M93="","",VLOOKUP('PROGRAM-DERS'!M93,Dersler!$A:$B,2,0)),"")</f>
        <v/>
      </c>
      <c r="O89" s="35" t="str">
        <f>IFERROR(IF('PROGRAM-DERS'!N93="","",VLOOKUP('PROGRAM-DERS'!N93,Dersler!$A:$B,2,0)),"")</f>
        <v/>
      </c>
      <c r="P89" s="34" t="str">
        <f>IFERROR(IF('PROGRAM-DERS'!O93="","",VLOOKUP('PROGRAM-DERS'!O93,Dersler!$A:$B,2,0)),"")</f>
        <v/>
      </c>
      <c r="Q89" s="35" t="str">
        <f>IFERROR(IF('PROGRAM-DERS'!P93="","",VLOOKUP('PROGRAM-DERS'!P93,Dersler!$A:$B,2,0)),"")</f>
        <v/>
      </c>
      <c r="R89" s="32" t="str">
        <f>IFERROR(IF('PROGRAM-DERS'!#REF!="","",VLOOKUP('PROGRAM-DERS'!#REF!,Dersler!$A:$B,2,0)),"")</f>
        <v/>
      </c>
      <c r="S89" s="32"/>
      <c r="T89" s="116" t="str">
        <f>IFERROR(IF('PROGRAM-DERS'!S93="","",VLOOKUP('PROGRAM-DERS'!S93,Dersler!$A:$B,2,0)),"")</f>
        <v/>
      </c>
      <c r="U89" s="124" t="str">
        <f>IFERROR(IF('PROGRAM-DERS'!T93="","",VLOOKUP('PROGRAM-DERS'!T93,Dersler!$A:$B,2,0)),"")</f>
        <v/>
      </c>
      <c r="V89" s="116" t="str">
        <f>IFERROR(IF('PROGRAM-DERS'!U93="","",VLOOKUP('PROGRAM-DERS'!U93,Dersler!$A:$B,2,0)),"")</f>
        <v/>
      </c>
      <c r="W89" s="133" t="str">
        <f>IFERROR(IF('PROGRAM-DERS'!V93="","",VLOOKUP('PROGRAM-DERS'!V93,Dersler!$A:$B,2,0)),"")</f>
        <v/>
      </c>
      <c r="X89" s="3" t="str">
        <f t="shared" si="16"/>
        <v/>
      </c>
      <c r="Y89" s="3" t="str">
        <f t="shared" si="16"/>
        <v/>
      </c>
      <c r="Z89" s="3" t="str">
        <f t="shared" si="16"/>
        <v/>
      </c>
      <c r="AA89" s="3" t="str">
        <f t="shared" si="16"/>
        <v/>
      </c>
      <c r="AB89" s="3" t="str">
        <f t="shared" si="16"/>
        <v/>
      </c>
      <c r="AC89" s="3" t="str">
        <f t="shared" si="16"/>
        <v/>
      </c>
      <c r="AD89" s="3" t="str">
        <f t="shared" si="16"/>
        <v/>
      </c>
      <c r="AE89" s="3" t="str">
        <f t="shared" si="16"/>
        <v/>
      </c>
      <c r="AF89" s="3" t="str">
        <f t="shared" si="16"/>
        <v/>
      </c>
      <c r="AG89" s="3" t="str">
        <f t="shared" si="16"/>
        <v/>
      </c>
      <c r="AH89" s="3" t="str">
        <f t="shared" si="17"/>
        <v/>
      </c>
      <c r="AI89" s="3" t="str">
        <f t="shared" si="17"/>
        <v/>
      </c>
      <c r="AJ89" s="3" t="str">
        <f t="shared" si="17"/>
        <v/>
      </c>
      <c r="AK89" s="3" t="str">
        <f t="shared" si="17"/>
        <v/>
      </c>
      <c r="AL89" s="3" t="str">
        <f t="shared" si="17"/>
        <v/>
      </c>
      <c r="AM89" s="3" t="str">
        <f t="shared" si="17"/>
        <v/>
      </c>
      <c r="AN89" s="3" t="str">
        <f t="shared" si="17"/>
        <v/>
      </c>
      <c r="AO89" s="3" t="str">
        <f t="shared" si="17"/>
        <v/>
      </c>
      <c r="AP89" s="3" t="str">
        <f t="shared" si="17"/>
        <v/>
      </c>
      <c r="AQ89" s="3" t="str">
        <f t="shared" si="17"/>
        <v/>
      </c>
      <c r="AR89" s="3" t="str">
        <f t="shared" si="17"/>
        <v/>
      </c>
      <c r="AS89" s="3" t="str">
        <f t="shared" si="17"/>
        <v/>
      </c>
      <c r="AT89" s="3" t="str">
        <f t="shared" si="17"/>
        <v/>
      </c>
    </row>
    <row r="90" spans="1:46" ht="15.75" customHeight="1" x14ac:dyDescent="0.25">
      <c r="A90" s="807"/>
      <c r="B90" s="102">
        <v>0.41666666666666702</v>
      </c>
      <c r="C90" s="31" t="str">
        <f>IFERROR(IF('PROGRAM-DERS'!C94="","",VLOOKUP('PROGRAM-DERS'!C94,Dersler!$A:$B,2,0)),"")</f>
        <v/>
      </c>
      <c r="D90" s="35" t="str">
        <f>IFERROR(IF('PROGRAM-DERS'!D94="","",VLOOKUP('PROGRAM-DERS'!D94,Dersler!$A:$B,2,0)),"")</f>
        <v/>
      </c>
      <c r="E90" s="32" t="str">
        <f>IFERROR(IF('PROGRAM-DERS'!E94="","",VLOOKUP('PROGRAM-DERS'!E94,Dersler!$A:$B,2,0)),"")</f>
        <v/>
      </c>
      <c r="F90" s="86" t="str">
        <f>IFERROR(IF('PROGRAM-DERS'!F94="","",VLOOKUP('PROGRAM-DERS'!F94,Dersler!$A:$B,2,0)),"")</f>
        <v/>
      </c>
      <c r="G90" s="222" t="str">
        <f>IFERROR(IF('PROGRAM-DERS'!#REF!="","",VLOOKUP('PROGRAM-DERS'!#REF!,Dersler!$A:$B,2,0)),"")</f>
        <v/>
      </c>
      <c r="H90" s="31" t="str">
        <f>IFERROR(IF('PROGRAM-DERS'!G94="","",VLOOKUP('PROGRAM-DERS'!G94,Dersler!$A:$B,2,0)),"")</f>
        <v/>
      </c>
      <c r="I90" s="35" t="str">
        <f>IFERROR(IF('PROGRAM-DERS'!H94="","",VLOOKUP('PROGRAM-DERS'!H94,Dersler!$A:$B,2,0)),"")</f>
        <v/>
      </c>
      <c r="J90" s="35" t="str">
        <f>IFERROR(IF('PROGRAM-DERS'!I94="","",VLOOKUP('PROGRAM-DERS'!I94,Dersler!$A:$B,2,0)),"")</f>
        <v/>
      </c>
      <c r="K90" s="32" t="str">
        <f>IFERROR(IF('PROGRAM-DERS'!J94="","",VLOOKUP('PROGRAM-DERS'!J94,Dersler!$A:$B,2,0)),"")</f>
        <v/>
      </c>
      <c r="L90" s="31" t="str">
        <f>IFERROR(IF('PROGRAM-DERS'!K94="","",VLOOKUP('PROGRAM-DERS'!K94,Dersler!$A:$B,2,0)),"")</f>
        <v/>
      </c>
      <c r="M90" s="35" t="str">
        <f>IFERROR(IF('PROGRAM-DERS'!L94="","",VLOOKUP('PROGRAM-DERS'!L94,Dersler!$A:$B,2,0)),"")</f>
        <v/>
      </c>
      <c r="N90" s="35" t="str">
        <f>IFERROR(IF('PROGRAM-DERS'!M94="","",VLOOKUP('PROGRAM-DERS'!M94,Dersler!$A:$B,2,0)),"")</f>
        <v/>
      </c>
      <c r="O90" s="35" t="str">
        <f>IFERROR(IF('PROGRAM-DERS'!N94="","",VLOOKUP('PROGRAM-DERS'!N94,Dersler!$A:$B,2,0)),"")</f>
        <v/>
      </c>
      <c r="P90" s="34" t="str">
        <f>IFERROR(IF('PROGRAM-DERS'!O94="","",VLOOKUP('PROGRAM-DERS'!O94,Dersler!$A:$B,2,0)),"")</f>
        <v/>
      </c>
      <c r="Q90" s="35" t="str">
        <f>IFERROR(IF('PROGRAM-DERS'!P94="","",VLOOKUP('PROGRAM-DERS'!P94,Dersler!$A:$B,2,0)),"")</f>
        <v/>
      </c>
      <c r="R90" s="32" t="str">
        <f>IFERROR(IF('PROGRAM-DERS'!#REF!="","",VLOOKUP('PROGRAM-DERS'!#REF!,Dersler!$A:$B,2,0)),"")</f>
        <v/>
      </c>
      <c r="S90" s="32"/>
      <c r="T90" s="116" t="str">
        <f>IFERROR(IF('PROGRAM-DERS'!S94="","",VLOOKUP('PROGRAM-DERS'!S94,Dersler!$A:$B,2,0)),"")</f>
        <v/>
      </c>
      <c r="U90" s="124" t="str">
        <f>IFERROR(IF('PROGRAM-DERS'!T94="","",VLOOKUP('PROGRAM-DERS'!T94,Dersler!$A:$B,2,0)),"")</f>
        <v/>
      </c>
      <c r="V90" s="116" t="str">
        <f>IFERROR(IF('PROGRAM-DERS'!U94="","",VLOOKUP('PROGRAM-DERS'!U94,Dersler!$A:$B,2,0)),"")</f>
        <v/>
      </c>
      <c r="W90" s="133" t="str">
        <f>IFERROR(IF('PROGRAM-DERS'!V94="","",VLOOKUP('PROGRAM-DERS'!V94,Dersler!$A:$B,2,0)),"")</f>
        <v/>
      </c>
      <c r="X90" s="3" t="str">
        <f t="shared" si="16"/>
        <v/>
      </c>
      <c r="Y90" s="3" t="str">
        <f t="shared" si="16"/>
        <v/>
      </c>
      <c r="Z90" s="3" t="str">
        <f t="shared" si="16"/>
        <v/>
      </c>
      <c r="AA90" s="3" t="str">
        <f t="shared" si="16"/>
        <v/>
      </c>
      <c r="AB90" s="3" t="str">
        <f t="shared" si="16"/>
        <v/>
      </c>
      <c r="AC90" s="3" t="str">
        <f t="shared" si="16"/>
        <v/>
      </c>
      <c r="AD90" s="3" t="str">
        <f t="shared" si="16"/>
        <v/>
      </c>
      <c r="AE90" s="3" t="str">
        <f t="shared" si="16"/>
        <v/>
      </c>
      <c r="AF90" s="3" t="str">
        <f t="shared" si="16"/>
        <v/>
      </c>
      <c r="AG90" s="3" t="str">
        <f t="shared" si="16"/>
        <v/>
      </c>
      <c r="AH90" s="3" t="str">
        <f t="shared" si="17"/>
        <v/>
      </c>
      <c r="AI90" s="3" t="str">
        <f t="shared" si="17"/>
        <v/>
      </c>
      <c r="AJ90" s="3" t="str">
        <f t="shared" si="17"/>
        <v/>
      </c>
      <c r="AK90" s="3" t="str">
        <f t="shared" si="17"/>
        <v/>
      </c>
      <c r="AL90" s="3" t="str">
        <f t="shared" si="17"/>
        <v/>
      </c>
      <c r="AM90" s="3" t="str">
        <f t="shared" si="17"/>
        <v/>
      </c>
      <c r="AN90" s="3" t="str">
        <f t="shared" si="17"/>
        <v/>
      </c>
      <c r="AO90" s="3" t="str">
        <f t="shared" si="17"/>
        <v/>
      </c>
      <c r="AP90" s="3" t="str">
        <f t="shared" si="17"/>
        <v/>
      </c>
      <c r="AQ90" s="3" t="str">
        <f t="shared" si="17"/>
        <v/>
      </c>
      <c r="AR90" s="3" t="str">
        <f t="shared" si="17"/>
        <v/>
      </c>
      <c r="AS90" s="3" t="str">
        <f t="shared" si="17"/>
        <v/>
      </c>
      <c r="AT90" s="3" t="str">
        <f t="shared" si="17"/>
        <v/>
      </c>
    </row>
    <row r="91" spans="1:46" ht="15.75" customHeight="1" x14ac:dyDescent="0.25">
      <c r="A91" s="807"/>
      <c r="B91" s="102">
        <v>0.45833333333333298</v>
      </c>
      <c r="C91" s="31" t="str">
        <f>IFERROR(IF('PROGRAM-DERS'!C95="","",VLOOKUP('PROGRAM-DERS'!C95,Dersler!$A:$B,2,0)),"")</f>
        <v/>
      </c>
      <c r="D91" s="35" t="str">
        <f>IFERROR(IF('PROGRAM-DERS'!D95="","",VLOOKUP('PROGRAM-DERS'!D95,Dersler!$A:$B,2,0)),"")</f>
        <v/>
      </c>
      <c r="E91" s="32" t="str">
        <f>IFERROR(IF('PROGRAM-DERS'!E95="","",VLOOKUP('PROGRAM-DERS'!E95,Dersler!$A:$B,2,0)),"")</f>
        <v/>
      </c>
      <c r="F91" s="86" t="str">
        <f>IFERROR(IF('PROGRAM-DERS'!F95="","",VLOOKUP('PROGRAM-DERS'!F95,Dersler!$A:$B,2,0)),"")</f>
        <v/>
      </c>
      <c r="G91" s="222" t="str">
        <f>IFERROR(IF('PROGRAM-DERS'!#REF!="","",VLOOKUP('PROGRAM-DERS'!#REF!,Dersler!$A:$B,2,0)),"")</f>
        <v/>
      </c>
      <c r="H91" s="31" t="str">
        <f>IFERROR(IF('PROGRAM-DERS'!G95="","",VLOOKUP('PROGRAM-DERS'!G95,Dersler!$A:$B,2,0)),"")</f>
        <v/>
      </c>
      <c r="I91" s="35" t="str">
        <f>IFERROR(IF('PROGRAM-DERS'!H95="","",VLOOKUP('PROGRAM-DERS'!H95,Dersler!$A:$B,2,0)),"")</f>
        <v/>
      </c>
      <c r="J91" s="35" t="str">
        <f>IFERROR(IF('PROGRAM-DERS'!I95="","",VLOOKUP('PROGRAM-DERS'!I95,Dersler!$A:$B,2,0)),"")</f>
        <v/>
      </c>
      <c r="K91" s="35" t="str">
        <f>IFERROR(IF('PROGRAM-DERS'!J95="","",VLOOKUP('PROGRAM-DERS'!J95,Dersler!$A:$B,2,0)),"")</f>
        <v/>
      </c>
      <c r="L91" s="31" t="str">
        <f>IFERROR(IF('PROGRAM-DERS'!K95="","",VLOOKUP('PROGRAM-DERS'!K95,Dersler!$A:$B,2,0)),"")</f>
        <v/>
      </c>
      <c r="M91" s="35" t="str">
        <f>IFERROR(IF('PROGRAM-DERS'!L95="","",VLOOKUP('PROGRAM-DERS'!L95,Dersler!$A:$B,2,0)),"")</f>
        <v/>
      </c>
      <c r="N91" s="35" t="str">
        <f>IFERROR(IF('PROGRAM-DERS'!M95="","",VLOOKUP('PROGRAM-DERS'!M95,Dersler!$A:$B,2,0)),"")</f>
        <v/>
      </c>
      <c r="O91" s="32" t="str">
        <f>IFERROR(IF('PROGRAM-DERS'!N95="","",VLOOKUP('PROGRAM-DERS'!N95,Dersler!$A:$B,2,0)),"")</f>
        <v/>
      </c>
      <c r="P91" s="34" t="str">
        <f>IFERROR(IF('PROGRAM-DERS'!O95="","",VLOOKUP('PROGRAM-DERS'!O95,Dersler!$A:$B,2,0)),"")</f>
        <v/>
      </c>
      <c r="Q91" s="35" t="str">
        <f>IFERROR(IF('PROGRAM-DERS'!P95="","",VLOOKUP('PROGRAM-DERS'!P95,Dersler!$A:$B,2,0)),"")</f>
        <v/>
      </c>
      <c r="R91" s="32" t="str">
        <f>IFERROR(IF('PROGRAM-DERS'!#REF!="","",VLOOKUP('PROGRAM-DERS'!#REF!,Dersler!$A:$B,2,0)),"")</f>
        <v/>
      </c>
      <c r="S91" s="32"/>
      <c r="T91" s="116" t="str">
        <f>IFERROR(IF('PROGRAM-DERS'!S95="","",VLOOKUP('PROGRAM-DERS'!S95,Dersler!$A:$B,2,0)),"")</f>
        <v/>
      </c>
      <c r="U91" s="124" t="str">
        <f>IFERROR(IF('PROGRAM-DERS'!T95="","",VLOOKUP('PROGRAM-DERS'!T95,Dersler!$A:$B,2,0)),"")</f>
        <v/>
      </c>
      <c r="V91" s="116" t="str">
        <f>IFERROR(IF('PROGRAM-DERS'!U95="","",VLOOKUP('PROGRAM-DERS'!U95,Dersler!$A:$B,2,0)),"")</f>
        <v/>
      </c>
      <c r="W91" s="133" t="str">
        <f>IFERROR(IF('PROGRAM-DERS'!V95="","",VLOOKUP('PROGRAM-DERS'!V95,Dersler!$A:$B,2,0)),"")</f>
        <v/>
      </c>
      <c r="X91" s="3" t="str">
        <f t="shared" si="16"/>
        <v/>
      </c>
      <c r="Y91" s="3" t="str">
        <f t="shared" si="16"/>
        <v/>
      </c>
      <c r="Z91" s="3" t="str">
        <f t="shared" si="16"/>
        <v/>
      </c>
      <c r="AA91" s="3" t="str">
        <f t="shared" si="16"/>
        <v/>
      </c>
      <c r="AB91" s="3" t="str">
        <f t="shared" si="16"/>
        <v/>
      </c>
      <c r="AC91" s="3" t="str">
        <f t="shared" si="16"/>
        <v/>
      </c>
      <c r="AD91" s="3" t="str">
        <f t="shared" si="16"/>
        <v/>
      </c>
      <c r="AE91" s="3" t="str">
        <f t="shared" si="16"/>
        <v/>
      </c>
      <c r="AF91" s="3" t="str">
        <f t="shared" si="16"/>
        <v/>
      </c>
      <c r="AG91" s="3" t="str">
        <f t="shared" si="16"/>
        <v/>
      </c>
      <c r="AH91" s="3" t="str">
        <f t="shared" si="17"/>
        <v/>
      </c>
      <c r="AI91" s="3" t="str">
        <f t="shared" si="17"/>
        <v/>
      </c>
      <c r="AJ91" s="3" t="str">
        <f t="shared" si="17"/>
        <v/>
      </c>
      <c r="AK91" s="3" t="str">
        <f t="shared" si="17"/>
        <v/>
      </c>
      <c r="AL91" s="3" t="str">
        <f t="shared" si="17"/>
        <v/>
      </c>
      <c r="AM91" s="3" t="str">
        <f t="shared" si="17"/>
        <v/>
      </c>
      <c r="AN91" s="3" t="str">
        <f t="shared" si="17"/>
        <v/>
      </c>
      <c r="AO91" s="3" t="str">
        <f t="shared" si="17"/>
        <v/>
      </c>
      <c r="AP91" s="3" t="str">
        <f t="shared" si="17"/>
        <v/>
      </c>
      <c r="AQ91" s="3" t="str">
        <f t="shared" si="17"/>
        <v/>
      </c>
      <c r="AR91" s="3" t="str">
        <f t="shared" si="17"/>
        <v/>
      </c>
      <c r="AS91" s="3" t="str">
        <f t="shared" si="17"/>
        <v/>
      </c>
      <c r="AT91" s="3" t="str">
        <f t="shared" si="17"/>
        <v/>
      </c>
    </row>
    <row r="92" spans="1:46" ht="15.75" customHeight="1" x14ac:dyDescent="0.25">
      <c r="A92" s="807"/>
      <c r="B92" s="102">
        <v>0.5</v>
      </c>
      <c r="C92" s="31" t="str">
        <f>IFERROR(IF('PROGRAM-DERS'!C96="","",VLOOKUP('PROGRAM-DERS'!C96,Dersler!$A:$B,2,0)),"")</f>
        <v/>
      </c>
      <c r="D92" s="35" t="str">
        <f>IFERROR(IF('PROGRAM-DERS'!D96="","",VLOOKUP('PROGRAM-DERS'!D96,Dersler!$A:$B,2,0)),"")</f>
        <v/>
      </c>
      <c r="E92" s="32" t="str">
        <f>IFERROR(IF('PROGRAM-DERS'!E96="","",VLOOKUP('PROGRAM-DERS'!E96,Dersler!$A:$B,2,0)),"")</f>
        <v/>
      </c>
      <c r="F92" s="86" t="str">
        <f>IFERROR(IF('PROGRAM-DERS'!F96="","",VLOOKUP('PROGRAM-DERS'!F96,Dersler!$A:$B,2,0)),"")</f>
        <v/>
      </c>
      <c r="G92" s="222" t="str">
        <f>IFERROR(IF('PROGRAM-DERS'!#REF!="","",VLOOKUP('PROGRAM-DERS'!#REF!,Dersler!$A:$B,2,0)),"")</f>
        <v/>
      </c>
      <c r="H92" s="31" t="str">
        <f>IFERROR(IF('PROGRAM-DERS'!G96="","",VLOOKUP('PROGRAM-DERS'!G96,Dersler!$A:$B,2,0)),"")</f>
        <v/>
      </c>
      <c r="I92" s="35" t="str">
        <f>IFERROR(IF('PROGRAM-DERS'!H96="","",VLOOKUP('PROGRAM-DERS'!H96,Dersler!$A:$B,2,0)),"")</f>
        <v/>
      </c>
      <c r="J92" s="35" t="str">
        <f>IFERROR(IF('PROGRAM-DERS'!I96="","",VLOOKUP('PROGRAM-DERS'!I96,Dersler!$A:$B,2,0)),"")</f>
        <v/>
      </c>
      <c r="K92" s="35" t="str">
        <f>IFERROR(IF('PROGRAM-DERS'!J96="","",VLOOKUP('PROGRAM-DERS'!J96,Dersler!$A:$B,2,0)),"")</f>
        <v/>
      </c>
      <c r="L92" s="31" t="str">
        <f>IFERROR(IF('PROGRAM-DERS'!K96="","",VLOOKUP('PROGRAM-DERS'!K96,Dersler!$A:$B,2,0)),"")</f>
        <v/>
      </c>
      <c r="M92" s="35" t="str">
        <f>IFERROR(IF('PROGRAM-DERS'!L96="","",VLOOKUP('PROGRAM-DERS'!L96,Dersler!$A:$B,2,0)),"")</f>
        <v/>
      </c>
      <c r="N92" s="35" t="str">
        <f>IFERROR(IF('PROGRAM-DERS'!M96="","",VLOOKUP('PROGRAM-DERS'!M96,Dersler!$A:$B,2,0)),"")</f>
        <v/>
      </c>
      <c r="O92" s="32" t="str">
        <f>IFERROR(IF('PROGRAM-DERS'!N96="","",VLOOKUP('PROGRAM-DERS'!N96,Dersler!$A:$B,2,0)),"")</f>
        <v/>
      </c>
      <c r="P92" s="34" t="str">
        <f>IFERROR(IF('PROGRAM-DERS'!O96="","",VLOOKUP('PROGRAM-DERS'!O96,Dersler!$A:$B,2,0)),"")</f>
        <v/>
      </c>
      <c r="Q92" s="35" t="str">
        <f>IFERROR(IF('PROGRAM-DERS'!P96="","",VLOOKUP('PROGRAM-DERS'!P96,Dersler!$A:$B,2,0)),"")</f>
        <v/>
      </c>
      <c r="R92" s="32" t="str">
        <f>IFERROR(IF('PROGRAM-DERS'!#REF!="","",VLOOKUP('PROGRAM-DERS'!#REF!,Dersler!$A:$B,2,0)),"")</f>
        <v/>
      </c>
      <c r="S92" s="32"/>
      <c r="T92" s="116" t="str">
        <f>IFERROR(IF('PROGRAM-DERS'!S96="","",VLOOKUP('PROGRAM-DERS'!S96,Dersler!$A:$B,2,0)),"")</f>
        <v/>
      </c>
      <c r="U92" s="124" t="str">
        <f>IFERROR(IF('PROGRAM-DERS'!T96="","",VLOOKUP('PROGRAM-DERS'!T96,Dersler!$A:$B,2,0)),"")</f>
        <v/>
      </c>
      <c r="V92" s="116" t="str">
        <f>IFERROR(IF('PROGRAM-DERS'!U96="","",VLOOKUP('PROGRAM-DERS'!U96,Dersler!$A:$B,2,0)),"")</f>
        <v/>
      </c>
      <c r="W92" s="131" t="str">
        <f>IFERROR(IF('PROGRAM-DERS'!V96="","",VLOOKUP('PROGRAM-DERS'!V96,Dersler!$A:$B,2,0)),"")</f>
        <v/>
      </c>
      <c r="X92" s="3" t="str">
        <f t="shared" ref="X92:AG101" si="18">IF(COUNTIF($C92:$W92,X$1)+COUNTIF($C92:$W92,CONCATENATE(X$1," (O)"))&gt;1,"Uyarı","")</f>
        <v/>
      </c>
      <c r="Y92" s="3" t="str">
        <f t="shared" si="18"/>
        <v/>
      </c>
      <c r="Z92" s="3" t="str">
        <f t="shared" si="18"/>
        <v/>
      </c>
      <c r="AA92" s="3" t="str">
        <f t="shared" si="18"/>
        <v/>
      </c>
      <c r="AB92" s="3" t="str">
        <f t="shared" si="18"/>
        <v/>
      </c>
      <c r="AC92" s="3" t="str">
        <f t="shared" si="18"/>
        <v/>
      </c>
      <c r="AD92" s="3" t="str">
        <f t="shared" si="18"/>
        <v/>
      </c>
      <c r="AE92" s="3" t="str">
        <f t="shared" si="18"/>
        <v/>
      </c>
      <c r="AF92" s="3" t="str">
        <f t="shared" si="18"/>
        <v/>
      </c>
      <c r="AG92" s="3" t="str">
        <f t="shared" si="18"/>
        <v/>
      </c>
      <c r="AH92" s="3" t="str">
        <f t="shared" ref="AH92:AT101" si="19">IF(COUNTIF($C92:$W92,AH$1)+COUNTIF($C92:$W92,CONCATENATE(AH$1," (O)"))&gt;1,"Uyarı","")</f>
        <v/>
      </c>
      <c r="AI92" s="3" t="str">
        <f t="shared" si="19"/>
        <v/>
      </c>
      <c r="AJ92" s="3" t="str">
        <f t="shared" si="19"/>
        <v/>
      </c>
      <c r="AK92" s="3" t="str">
        <f t="shared" si="19"/>
        <v/>
      </c>
      <c r="AL92" s="3" t="str">
        <f t="shared" si="19"/>
        <v/>
      </c>
      <c r="AM92" s="3" t="str">
        <f t="shared" si="19"/>
        <v/>
      </c>
      <c r="AN92" s="3" t="str">
        <f t="shared" si="19"/>
        <v/>
      </c>
      <c r="AO92" s="3" t="str">
        <f t="shared" si="19"/>
        <v/>
      </c>
      <c r="AP92" s="3" t="str">
        <f t="shared" si="19"/>
        <v/>
      </c>
      <c r="AQ92" s="3" t="str">
        <f t="shared" si="19"/>
        <v/>
      </c>
      <c r="AR92" s="3" t="str">
        <f t="shared" si="19"/>
        <v/>
      </c>
      <c r="AS92" s="3" t="str">
        <f t="shared" si="19"/>
        <v/>
      </c>
      <c r="AT92" s="3" t="str">
        <f t="shared" si="19"/>
        <v/>
      </c>
    </row>
    <row r="93" spans="1:46" ht="15.75" customHeight="1" x14ac:dyDescent="0.25">
      <c r="A93" s="807"/>
      <c r="B93" s="102">
        <v>0.54166666666666596</v>
      </c>
      <c r="C93" s="31" t="str">
        <f>IFERROR(IF('PROGRAM-DERS'!C97="","",VLOOKUP('PROGRAM-DERS'!C97,Dersler!$A:$B,2,0)),"")</f>
        <v/>
      </c>
      <c r="D93" s="35" t="str">
        <f>IFERROR(IF('PROGRAM-DERS'!D97="","",VLOOKUP('PROGRAM-DERS'!D97,Dersler!$A:$B,2,0)),"")</f>
        <v/>
      </c>
      <c r="E93" s="32" t="str">
        <f>IFERROR(IF('PROGRAM-DERS'!E97="","",VLOOKUP('PROGRAM-DERS'!E97,Dersler!$A:$B,2,0)),"")</f>
        <v/>
      </c>
      <c r="F93" s="86" t="str">
        <f>IFERROR(IF('PROGRAM-DERS'!F97="","",VLOOKUP('PROGRAM-DERS'!F97,Dersler!$A:$B,2,0)),"")</f>
        <v/>
      </c>
      <c r="G93" s="222" t="str">
        <f>IFERROR(IF('PROGRAM-DERS'!#REF!="","",VLOOKUP('PROGRAM-DERS'!#REF!,Dersler!$A:$B,2,0)),"")</f>
        <v/>
      </c>
      <c r="H93" s="31" t="str">
        <f>IFERROR(IF('PROGRAM-DERS'!G97="","",VLOOKUP('PROGRAM-DERS'!G97,Dersler!$A:$B,2,0)),"")</f>
        <v/>
      </c>
      <c r="I93" s="35" t="str">
        <f>IFERROR(IF('PROGRAM-DERS'!H97="","",VLOOKUP('PROGRAM-DERS'!H97,Dersler!$A:$B,2,0)),"")</f>
        <v/>
      </c>
      <c r="J93" s="35" t="str">
        <f>IFERROR(IF('PROGRAM-DERS'!I97="","",VLOOKUP('PROGRAM-DERS'!I97,Dersler!$A:$B,2,0)),"")</f>
        <v/>
      </c>
      <c r="K93" s="35" t="str">
        <f>IFERROR(IF('PROGRAM-DERS'!J97="","",VLOOKUP('PROGRAM-DERS'!J97,Dersler!$A:$B,2,0)),"")</f>
        <v/>
      </c>
      <c r="L93" s="31" t="str">
        <f>IFERROR(IF('PROGRAM-DERS'!K97="","",VLOOKUP('PROGRAM-DERS'!K97,Dersler!$A:$B,2,0)),"")</f>
        <v/>
      </c>
      <c r="M93" s="35" t="str">
        <f>IFERROR(IF('PROGRAM-DERS'!L97="","",VLOOKUP('PROGRAM-DERS'!L97,Dersler!$A:$B,2,0)),"")</f>
        <v/>
      </c>
      <c r="N93" s="35" t="str">
        <f>IFERROR(IF('PROGRAM-DERS'!M97="","",VLOOKUP('PROGRAM-DERS'!M97,Dersler!$A:$B,2,0)),"")</f>
        <v/>
      </c>
      <c r="O93" s="32" t="str">
        <f>IFERROR(IF('PROGRAM-DERS'!N97="","",VLOOKUP('PROGRAM-DERS'!N97,Dersler!$A:$B,2,0)),"")</f>
        <v/>
      </c>
      <c r="P93" s="34" t="str">
        <f>IFERROR(IF('PROGRAM-DERS'!O97="","",VLOOKUP('PROGRAM-DERS'!O97,Dersler!$A:$B,2,0)),"")</f>
        <v/>
      </c>
      <c r="Q93" s="35" t="str">
        <f>IFERROR(IF('PROGRAM-DERS'!P97="","",VLOOKUP('PROGRAM-DERS'!P97,Dersler!$A:$B,2,0)),"")</f>
        <v/>
      </c>
      <c r="R93" s="32" t="str">
        <f>IFERROR(IF('PROGRAM-DERS'!#REF!="","",VLOOKUP('PROGRAM-DERS'!#REF!,Dersler!$A:$B,2,0)),"")</f>
        <v/>
      </c>
      <c r="S93" s="32"/>
      <c r="T93" s="116" t="str">
        <f>IFERROR(IF('PROGRAM-DERS'!S97="","",VLOOKUP('PROGRAM-DERS'!S97,Dersler!$A:$B,2,0)),"")</f>
        <v/>
      </c>
      <c r="U93" s="124" t="str">
        <f>IFERROR(IF('PROGRAM-DERS'!T97="","",VLOOKUP('PROGRAM-DERS'!T97,Dersler!$A:$B,2,0)),"")</f>
        <v/>
      </c>
      <c r="V93" s="116" t="str">
        <f>IFERROR(IF('PROGRAM-DERS'!U97="","",VLOOKUP('PROGRAM-DERS'!U97,Dersler!$A:$B,2,0)),"")</f>
        <v/>
      </c>
      <c r="W93" s="133" t="str">
        <f>IFERROR(IF('PROGRAM-DERS'!V97="","",VLOOKUP('PROGRAM-DERS'!V97,Dersler!$A:$B,2,0)),"")</f>
        <v/>
      </c>
      <c r="X93" s="3" t="str">
        <f t="shared" si="18"/>
        <v/>
      </c>
      <c r="Y93" s="3" t="str">
        <f t="shared" si="18"/>
        <v/>
      </c>
      <c r="Z93" s="3" t="str">
        <f t="shared" si="18"/>
        <v/>
      </c>
      <c r="AA93" s="3" t="str">
        <f t="shared" si="18"/>
        <v/>
      </c>
      <c r="AB93" s="3" t="str">
        <f t="shared" si="18"/>
        <v/>
      </c>
      <c r="AC93" s="3" t="str">
        <f t="shared" si="18"/>
        <v/>
      </c>
      <c r="AD93" s="3" t="str">
        <f t="shared" si="18"/>
        <v/>
      </c>
      <c r="AE93" s="3" t="str">
        <f t="shared" si="18"/>
        <v/>
      </c>
      <c r="AF93" s="3" t="str">
        <f t="shared" si="18"/>
        <v/>
      </c>
      <c r="AG93" s="3" t="str">
        <f t="shared" si="18"/>
        <v/>
      </c>
      <c r="AH93" s="3" t="str">
        <f t="shared" si="19"/>
        <v/>
      </c>
      <c r="AI93" s="3" t="str">
        <f t="shared" si="19"/>
        <v/>
      </c>
      <c r="AJ93" s="3" t="str">
        <f t="shared" si="19"/>
        <v/>
      </c>
      <c r="AK93" s="3" t="str">
        <f t="shared" si="19"/>
        <v/>
      </c>
      <c r="AL93" s="3" t="str">
        <f t="shared" si="19"/>
        <v/>
      </c>
      <c r="AM93" s="3" t="str">
        <f t="shared" si="19"/>
        <v/>
      </c>
      <c r="AN93" s="3" t="str">
        <f t="shared" si="19"/>
        <v/>
      </c>
      <c r="AO93" s="3" t="str">
        <f t="shared" si="19"/>
        <v/>
      </c>
      <c r="AP93" s="3" t="str">
        <f t="shared" si="19"/>
        <v/>
      </c>
      <c r="AQ93" s="3" t="str">
        <f t="shared" si="19"/>
        <v/>
      </c>
      <c r="AR93" s="3" t="str">
        <f t="shared" si="19"/>
        <v/>
      </c>
      <c r="AS93" s="3" t="str">
        <f t="shared" si="19"/>
        <v/>
      </c>
      <c r="AT93" s="3" t="str">
        <f t="shared" si="19"/>
        <v/>
      </c>
    </row>
    <row r="94" spans="1:46" ht="15.75" customHeight="1" x14ac:dyDescent="0.25">
      <c r="A94" s="807"/>
      <c r="B94" s="102">
        <v>0.58333333333333304</v>
      </c>
      <c r="C94" s="31" t="str">
        <f>IFERROR(IF('PROGRAM-DERS'!C98="","",VLOOKUP('PROGRAM-DERS'!C98,Dersler!$A:$B,2,0)),"")</f>
        <v/>
      </c>
      <c r="D94" s="35" t="str">
        <f>IFERROR(IF('PROGRAM-DERS'!D98="","",VLOOKUP('PROGRAM-DERS'!D98,Dersler!$A:$B,2,0)),"")</f>
        <v/>
      </c>
      <c r="E94" s="32" t="str">
        <f>IFERROR(IF('PROGRAM-DERS'!E98="","",VLOOKUP('PROGRAM-DERS'!E98,Dersler!$A:$B,2,0)),"")</f>
        <v/>
      </c>
      <c r="F94" s="86" t="str">
        <f>IFERROR(IF('PROGRAM-DERS'!F98="","",VLOOKUP('PROGRAM-DERS'!F98,Dersler!$A:$B,2,0)),"")</f>
        <v/>
      </c>
      <c r="G94" s="222" t="str">
        <f>IFERROR(IF('PROGRAM-DERS'!#REF!="","",VLOOKUP('PROGRAM-DERS'!#REF!,Dersler!$A:$B,2,0)),"")</f>
        <v/>
      </c>
      <c r="H94" s="31" t="str">
        <f>IFERROR(IF('PROGRAM-DERS'!G98="","",VLOOKUP('PROGRAM-DERS'!G98,Dersler!$A:$B,2,0)),"")</f>
        <v/>
      </c>
      <c r="I94" s="35" t="str">
        <f>IFERROR(IF('PROGRAM-DERS'!H98="","",VLOOKUP('PROGRAM-DERS'!H98,Dersler!$A:$B,2,0)),"")</f>
        <v/>
      </c>
      <c r="J94" s="35" t="str">
        <f>IFERROR(IF('PROGRAM-DERS'!I98="","",VLOOKUP('PROGRAM-DERS'!I98,Dersler!$A:$B,2,0)),"")</f>
        <v/>
      </c>
      <c r="K94" s="35" t="str">
        <f>IFERROR(IF('PROGRAM-DERS'!J98="","",VLOOKUP('PROGRAM-DERS'!J98,Dersler!$A:$B,2,0)),"")</f>
        <v/>
      </c>
      <c r="L94" s="31" t="str">
        <f>IFERROR(IF('PROGRAM-DERS'!K98="","",VLOOKUP('PROGRAM-DERS'!K98,Dersler!$A:$B,2,0)),"")</f>
        <v/>
      </c>
      <c r="M94" s="35" t="str">
        <f>IFERROR(IF('PROGRAM-DERS'!L98="","",VLOOKUP('PROGRAM-DERS'!L98,Dersler!$A:$B,2,0)),"")</f>
        <v/>
      </c>
      <c r="N94" s="35" t="str">
        <f>IFERROR(IF('PROGRAM-DERS'!M98="","",VLOOKUP('PROGRAM-DERS'!M98,Dersler!$A:$B,2,0)),"")</f>
        <v/>
      </c>
      <c r="O94" s="35" t="str">
        <f>IFERROR(IF('PROGRAM-DERS'!N98="","",VLOOKUP('PROGRAM-DERS'!N98,Dersler!$A:$B,2,0)),"")</f>
        <v/>
      </c>
      <c r="P94" s="34" t="str">
        <f>IFERROR(IF('PROGRAM-DERS'!O98="","",VLOOKUP('PROGRAM-DERS'!O98,Dersler!$A:$B,2,0)),"")</f>
        <v/>
      </c>
      <c r="Q94" s="35" t="str">
        <f>IFERROR(IF('PROGRAM-DERS'!P98="","",VLOOKUP('PROGRAM-DERS'!P98,Dersler!$A:$B,2,0)),"")</f>
        <v/>
      </c>
      <c r="R94" s="32" t="str">
        <f>IFERROR(IF('PROGRAM-DERS'!#REF!="","",VLOOKUP('PROGRAM-DERS'!#REF!,Dersler!$A:$B,2,0)),"")</f>
        <v/>
      </c>
      <c r="S94" s="32"/>
      <c r="T94" s="116" t="str">
        <f>IFERROR(IF('PROGRAM-DERS'!S98="","",VLOOKUP('PROGRAM-DERS'!S98,Dersler!$A:$B,2,0)),"")</f>
        <v/>
      </c>
      <c r="U94" s="124" t="str">
        <f>IFERROR(IF('PROGRAM-DERS'!T98="","",VLOOKUP('PROGRAM-DERS'!T98,Dersler!$A:$B,2,0)),"")</f>
        <v/>
      </c>
      <c r="V94" s="116" t="str">
        <f>IFERROR(IF('PROGRAM-DERS'!U98="","",VLOOKUP('PROGRAM-DERS'!U98,Dersler!$A:$B,2,0)),"")</f>
        <v/>
      </c>
      <c r="W94" s="133" t="str">
        <f>IFERROR(IF('PROGRAM-DERS'!V98="","",VLOOKUP('PROGRAM-DERS'!V98,Dersler!$A:$B,2,0)),"")</f>
        <v/>
      </c>
      <c r="X94" s="3" t="str">
        <f t="shared" si="18"/>
        <v/>
      </c>
      <c r="Y94" s="3" t="str">
        <f t="shared" si="18"/>
        <v/>
      </c>
      <c r="Z94" s="3" t="str">
        <f t="shared" si="18"/>
        <v/>
      </c>
      <c r="AA94" s="3" t="str">
        <f t="shared" si="18"/>
        <v/>
      </c>
      <c r="AB94" s="3" t="str">
        <f t="shared" si="18"/>
        <v/>
      </c>
      <c r="AC94" s="3" t="str">
        <f t="shared" si="18"/>
        <v/>
      </c>
      <c r="AD94" s="3" t="str">
        <f t="shared" si="18"/>
        <v/>
      </c>
      <c r="AE94" s="3" t="str">
        <f t="shared" si="18"/>
        <v/>
      </c>
      <c r="AF94" s="3" t="str">
        <f t="shared" si="18"/>
        <v/>
      </c>
      <c r="AG94" s="3" t="str">
        <f t="shared" si="18"/>
        <v/>
      </c>
      <c r="AH94" s="3" t="str">
        <f t="shared" si="19"/>
        <v/>
      </c>
      <c r="AI94" s="3" t="str">
        <f t="shared" si="19"/>
        <v/>
      </c>
      <c r="AJ94" s="3" t="str">
        <f t="shared" si="19"/>
        <v/>
      </c>
      <c r="AK94" s="3" t="str">
        <f t="shared" si="19"/>
        <v/>
      </c>
      <c r="AL94" s="3" t="str">
        <f t="shared" si="19"/>
        <v/>
      </c>
      <c r="AM94" s="3" t="str">
        <f t="shared" si="19"/>
        <v/>
      </c>
      <c r="AN94" s="3" t="str">
        <f t="shared" si="19"/>
        <v/>
      </c>
      <c r="AO94" s="3" t="str">
        <f t="shared" si="19"/>
        <v/>
      </c>
      <c r="AP94" s="3" t="str">
        <f t="shared" si="19"/>
        <v/>
      </c>
      <c r="AQ94" s="3" t="str">
        <f t="shared" si="19"/>
        <v/>
      </c>
      <c r="AR94" s="3" t="str">
        <f t="shared" si="19"/>
        <v/>
      </c>
      <c r="AS94" s="3" t="str">
        <f t="shared" si="19"/>
        <v/>
      </c>
      <c r="AT94" s="3" t="str">
        <f t="shared" si="19"/>
        <v/>
      </c>
    </row>
    <row r="95" spans="1:46" ht="15.75" customHeight="1" x14ac:dyDescent="0.25">
      <c r="A95" s="807"/>
      <c r="B95" s="102">
        <v>0.625</v>
      </c>
      <c r="C95" s="31" t="str">
        <f>IFERROR(IF('PROGRAM-DERS'!C99="","",VLOOKUP('PROGRAM-DERS'!C99,Dersler!$A:$B,2,0)),"")</f>
        <v/>
      </c>
      <c r="D95" s="35" t="str">
        <f>IFERROR(IF('PROGRAM-DERS'!D99="","",VLOOKUP('PROGRAM-DERS'!D99,Dersler!$A:$B,2,0)),"")</f>
        <v/>
      </c>
      <c r="E95" s="32" t="str">
        <f>IFERROR(IF('PROGRAM-DERS'!E99="","",VLOOKUP('PROGRAM-DERS'!E99,Dersler!$A:$B,2,0)),"")</f>
        <v/>
      </c>
      <c r="F95" s="86" t="str">
        <f>IFERROR(IF('PROGRAM-DERS'!F99="","",VLOOKUP('PROGRAM-DERS'!F99,Dersler!$A:$B,2,0)),"")</f>
        <v/>
      </c>
      <c r="G95" s="222" t="str">
        <f>IFERROR(IF('PROGRAM-DERS'!#REF!="","",VLOOKUP('PROGRAM-DERS'!#REF!,Dersler!$A:$B,2,0)),"")</f>
        <v/>
      </c>
      <c r="H95" s="31" t="str">
        <f>IFERROR(IF('PROGRAM-DERS'!G99="","",VLOOKUP('PROGRAM-DERS'!G99,Dersler!$A:$B,2,0)),"")</f>
        <v/>
      </c>
      <c r="I95" s="35" t="str">
        <f>IFERROR(IF('PROGRAM-DERS'!H99="","",VLOOKUP('PROGRAM-DERS'!H99,Dersler!$A:$B,2,0)),"")</f>
        <v/>
      </c>
      <c r="J95" s="35" t="str">
        <f>IFERROR(IF('PROGRAM-DERS'!I99="","",VLOOKUP('PROGRAM-DERS'!I99,Dersler!$A:$B,2,0)),"")</f>
        <v/>
      </c>
      <c r="K95" s="35" t="str">
        <f>IFERROR(IF('PROGRAM-DERS'!J99="","",VLOOKUP('PROGRAM-DERS'!J99,Dersler!$A:$B,2,0)),"")</f>
        <v/>
      </c>
      <c r="L95" s="31" t="str">
        <f>IFERROR(IF('PROGRAM-DERS'!K99="","",VLOOKUP('PROGRAM-DERS'!K99,Dersler!$A:$B,2,0)),"")</f>
        <v/>
      </c>
      <c r="M95" s="35" t="str">
        <f>IFERROR(IF('PROGRAM-DERS'!L99="","",VLOOKUP('PROGRAM-DERS'!L99,Dersler!$A:$B,2,0)),"")</f>
        <v/>
      </c>
      <c r="N95" s="35" t="str">
        <f>IFERROR(IF('PROGRAM-DERS'!M99="","",VLOOKUP('PROGRAM-DERS'!M99,Dersler!$A:$B,2,0)),"")</f>
        <v/>
      </c>
      <c r="O95" s="35" t="str">
        <f>IFERROR(IF('PROGRAM-DERS'!N99="","",VLOOKUP('PROGRAM-DERS'!N99,Dersler!$A:$B,2,0)),"")</f>
        <v/>
      </c>
      <c r="P95" s="34" t="str">
        <f>IFERROR(IF('PROGRAM-DERS'!O99="","",VLOOKUP('PROGRAM-DERS'!O99,Dersler!$A:$B,2,0)),"")</f>
        <v/>
      </c>
      <c r="Q95" s="35" t="str">
        <f>IFERROR(IF('PROGRAM-DERS'!P99="","",VLOOKUP('PROGRAM-DERS'!P99,Dersler!$A:$B,2,0)),"")</f>
        <v/>
      </c>
      <c r="R95" s="32" t="str">
        <f>IFERROR(IF('PROGRAM-DERS'!#REF!="","",VLOOKUP('PROGRAM-DERS'!#REF!,Dersler!$A:$B,2,0)),"")</f>
        <v/>
      </c>
      <c r="S95" s="32"/>
      <c r="T95" s="116" t="str">
        <f>IFERROR(IF('PROGRAM-DERS'!S99="","",VLOOKUP('PROGRAM-DERS'!S99,Dersler!$A:$B,2,0)),"")</f>
        <v/>
      </c>
      <c r="U95" s="124" t="str">
        <f>IFERROR(IF('PROGRAM-DERS'!T99="","",VLOOKUP('PROGRAM-DERS'!T99,Dersler!$A:$B,2,0)),"")</f>
        <v/>
      </c>
      <c r="V95" s="116" t="str">
        <f>IFERROR(IF('PROGRAM-DERS'!U99="","",VLOOKUP('PROGRAM-DERS'!U99,Dersler!$A:$B,2,0)),"")</f>
        <v/>
      </c>
      <c r="W95" s="133" t="str">
        <f>IFERROR(IF('PROGRAM-DERS'!V99="","",VLOOKUP('PROGRAM-DERS'!V99,Dersler!$A:$B,2,0)),"")</f>
        <v/>
      </c>
      <c r="X95" s="3" t="str">
        <f t="shared" si="18"/>
        <v/>
      </c>
      <c r="Y95" s="3" t="str">
        <f t="shared" si="18"/>
        <v/>
      </c>
      <c r="Z95" s="3" t="str">
        <f t="shared" si="18"/>
        <v/>
      </c>
      <c r="AA95" s="3" t="str">
        <f t="shared" si="18"/>
        <v/>
      </c>
      <c r="AB95" s="3" t="str">
        <f t="shared" si="18"/>
        <v/>
      </c>
      <c r="AC95" s="3" t="str">
        <f t="shared" si="18"/>
        <v/>
      </c>
      <c r="AD95" s="3" t="str">
        <f t="shared" si="18"/>
        <v/>
      </c>
      <c r="AE95" s="3" t="str">
        <f t="shared" si="18"/>
        <v/>
      </c>
      <c r="AF95" s="3" t="str">
        <f t="shared" si="18"/>
        <v/>
      </c>
      <c r="AG95" s="3" t="str">
        <f t="shared" si="18"/>
        <v/>
      </c>
      <c r="AH95" s="3" t="str">
        <f t="shared" si="19"/>
        <v/>
      </c>
      <c r="AI95" s="3" t="str">
        <f t="shared" si="19"/>
        <v/>
      </c>
      <c r="AJ95" s="3" t="str">
        <f t="shared" si="19"/>
        <v/>
      </c>
      <c r="AK95" s="3" t="str">
        <f t="shared" si="19"/>
        <v/>
      </c>
      <c r="AL95" s="3" t="str">
        <f t="shared" si="19"/>
        <v/>
      </c>
      <c r="AM95" s="3" t="str">
        <f t="shared" si="19"/>
        <v/>
      </c>
      <c r="AN95" s="3" t="str">
        <f t="shared" si="19"/>
        <v/>
      </c>
      <c r="AO95" s="3" t="str">
        <f t="shared" si="19"/>
        <v/>
      </c>
      <c r="AP95" s="3" t="str">
        <f t="shared" si="19"/>
        <v/>
      </c>
      <c r="AQ95" s="3" t="str">
        <f t="shared" si="19"/>
        <v/>
      </c>
      <c r="AR95" s="3" t="str">
        <f t="shared" si="19"/>
        <v/>
      </c>
      <c r="AS95" s="3" t="str">
        <f t="shared" si="19"/>
        <v/>
      </c>
      <c r="AT95" s="3" t="str">
        <f t="shared" si="19"/>
        <v/>
      </c>
    </row>
    <row r="96" spans="1:46" ht="15.75" customHeight="1" x14ac:dyDescent="0.25">
      <c r="A96" s="807"/>
      <c r="B96" s="102">
        <v>0.66666666666666596</v>
      </c>
      <c r="C96" s="31" t="str">
        <f>IFERROR(IF('PROGRAM-DERS'!C100="","",VLOOKUP('PROGRAM-DERS'!C100,Dersler!$A:$B,2,0)),"")</f>
        <v/>
      </c>
      <c r="D96" s="35" t="str">
        <f>IFERROR(IF('PROGRAM-DERS'!D100="","",VLOOKUP('PROGRAM-DERS'!D100,Dersler!$A:$B,2,0)),"")</f>
        <v/>
      </c>
      <c r="E96" s="32" t="str">
        <f>IFERROR(IF('PROGRAM-DERS'!E100="","",VLOOKUP('PROGRAM-DERS'!E100,Dersler!$A:$B,2,0)),"")</f>
        <v/>
      </c>
      <c r="F96" s="86" t="str">
        <f>IFERROR(IF('PROGRAM-DERS'!F100="","",VLOOKUP('PROGRAM-DERS'!F100,Dersler!$A:$B,2,0)),"")</f>
        <v/>
      </c>
      <c r="G96" s="222" t="str">
        <f>IFERROR(IF('PROGRAM-DERS'!#REF!="","",VLOOKUP('PROGRAM-DERS'!#REF!,Dersler!$A:$B,2,0)),"")</f>
        <v/>
      </c>
      <c r="H96" s="31" t="str">
        <f>IFERROR(IF('PROGRAM-DERS'!G100="","",VLOOKUP('PROGRAM-DERS'!G100,Dersler!$A:$B,2,0)),"")</f>
        <v/>
      </c>
      <c r="I96" s="35" t="str">
        <f>IFERROR(IF('PROGRAM-DERS'!H100="","",VLOOKUP('PROGRAM-DERS'!H100,Dersler!$A:$B,2,0)),"")</f>
        <v/>
      </c>
      <c r="J96" s="35" t="str">
        <f>IFERROR(IF('PROGRAM-DERS'!I100="","",VLOOKUP('PROGRAM-DERS'!I100,Dersler!$A:$B,2,0)),"")</f>
        <v/>
      </c>
      <c r="K96" s="35" t="str">
        <f>IFERROR(IF('PROGRAM-DERS'!J100="","",VLOOKUP('PROGRAM-DERS'!J100,Dersler!$A:$B,2,0)),"")</f>
        <v/>
      </c>
      <c r="L96" s="31" t="str">
        <f>IFERROR(IF('PROGRAM-DERS'!K100="","",VLOOKUP('PROGRAM-DERS'!K100,Dersler!$A:$B,2,0)),"")</f>
        <v/>
      </c>
      <c r="M96" s="35" t="str">
        <f>IFERROR(IF('PROGRAM-DERS'!L100="","",VLOOKUP('PROGRAM-DERS'!L100,Dersler!$A:$B,2,0)),"")</f>
        <v/>
      </c>
      <c r="N96" s="35" t="str">
        <f>IFERROR(IF('PROGRAM-DERS'!M100="","",VLOOKUP('PROGRAM-DERS'!M100,Dersler!$A:$B,2,0)),"")</f>
        <v/>
      </c>
      <c r="O96" s="35" t="str">
        <f>IFERROR(IF('PROGRAM-DERS'!N100="","",VLOOKUP('PROGRAM-DERS'!N100,Dersler!$A:$B,2,0)),"")</f>
        <v/>
      </c>
      <c r="P96" s="34" t="str">
        <f>IFERROR(IF('PROGRAM-DERS'!O100="","",VLOOKUP('PROGRAM-DERS'!O100,Dersler!$A:$B,2,0)),"")</f>
        <v/>
      </c>
      <c r="Q96" s="35" t="str">
        <f>IFERROR(IF('PROGRAM-DERS'!P100="","",VLOOKUP('PROGRAM-DERS'!P100,Dersler!$A:$B,2,0)),"")</f>
        <v/>
      </c>
      <c r="R96" s="32" t="str">
        <f>IFERROR(IF('PROGRAM-DERS'!#REF!="","",VLOOKUP('PROGRAM-DERS'!#REF!,Dersler!$A:$B,2,0)),"")</f>
        <v/>
      </c>
      <c r="S96" s="32"/>
      <c r="T96" s="116" t="str">
        <f>IFERROR(IF('PROGRAM-DERS'!S100="","",VLOOKUP('PROGRAM-DERS'!S100,Dersler!$A:$B,2,0)),"")</f>
        <v/>
      </c>
      <c r="U96" s="124" t="str">
        <f>IFERROR(IF('PROGRAM-DERS'!T100="","",VLOOKUP('PROGRAM-DERS'!T100,Dersler!$A:$B,2,0)),"")</f>
        <v/>
      </c>
      <c r="V96" s="116" t="str">
        <f>IFERROR(IF('PROGRAM-DERS'!U100="","",VLOOKUP('PROGRAM-DERS'!U100,Dersler!$A:$B,2,0)),"")</f>
        <v/>
      </c>
      <c r="W96" s="135" t="str">
        <f>IFERROR(IF('PROGRAM-DERS'!V100="","",VLOOKUP('PROGRAM-DERS'!V100,Dersler!$A:$B,2,0)),"")</f>
        <v/>
      </c>
      <c r="X96" s="3" t="str">
        <f t="shared" si="18"/>
        <v/>
      </c>
      <c r="Y96" s="3" t="str">
        <f t="shared" si="18"/>
        <v/>
      </c>
      <c r="Z96" s="3" t="str">
        <f t="shared" si="18"/>
        <v/>
      </c>
      <c r="AA96" s="3" t="str">
        <f t="shared" si="18"/>
        <v/>
      </c>
      <c r="AB96" s="3" t="str">
        <f t="shared" si="18"/>
        <v/>
      </c>
      <c r="AC96" s="3" t="str">
        <f t="shared" si="18"/>
        <v/>
      </c>
      <c r="AD96" s="3" t="str">
        <f t="shared" si="18"/>
        <v/>
      </c>
      <c r="AE96" s="3" t="str">
        <f t="shared" si="18"/>
        <v/>
      </c>
      <c r="AF96" s="3" t="str">
        <f t="shared" si="18"/>
        <v/>
      </c>
      <c r="AG96" s="3" t="str">
        <f t="shared" si="18"/>
        <v/>
      </c>
      <c r="AH96" s="3" t="str">
        <f t="shared" si="19"/>
        <v/>
      </c>
      <c r="AI96" s="3" t="str">
        <f t="shared" si="19"/>
        <v/>
      </c>
      <c r="AJ96" s="3" t="str">
        <f t="shared" si="19"/>
        <v/>
      </c>
      <c r="AK96" s="3" t="str">
        <f t="shared" si="19"/>
        <v/>
      </c>
      <c r="AL96" s="3" t="str">
        <f t="shared" si="19"/>
        <v/>
      </c>
      <c r="AM96" s="3" t="str">
        <f t="shared" si="19"/>
        <v/>
      </c>
      <c r="AN96" s="3" t="str">
        <f t="shared" si="19"/>
        <v/>
      </c>
      <c r="AO96" s="3" t="str">
        <f t="shared" si="19"/>
        <v/>
      </c>
      <c r="AP96" s="3" t="str">
        <f t="shared" si="19"/>
        <v/>
      </c>
      <c r="AQ96" s="3" t="str">
        <f t="shared" si="19"/>
        <v/>
      </c>
      <c r="AR96" s="3" t="str">
        <f t="shared" si="19"/>
        <v/>
      </c>
      <c r="AS96" s="3" t="str">
        <f t="shared" si="19"/>
        <v/>
      </c>
      <c r="AT96" s="3" t="str">
        <f t="shared" si="19"/>
        <v/>
      </c>
    </row>
    <row r="97" spans="1:46" ht="15.75" customHeight="1" x14ac:dyDescent="0.25">
      <c r="A97" s="807"/>
      <c r="B97" s="102">
        <v>0.70833333333333304</v>
      </c>
      <c r="C97" s="31" t="str">
        <f>IFERROR(IF('PROGRAM-DERS'!C101="","",VLOOKUP('PROGRAM-DERS'!C101,Dersler!$A:$B,2,0)),"")</f>
        <v/>
      </c>
      <c r="D97" s="35" t="str">
        <f>IFERROR(IF('PROGRAM-DERS'!D101="","",VLOOKUP('PROGRAM-DERS'!D101,Dersler!$A:$B,2,0)),"")</f>
        <v/>
      </c>
      <c r="E97" s="32" t="str">
        <f>IFERROR(IF('PROGRAM-DERS'!E101="","",VLOOKUP('PROGRAM-DERS'!E101,Dersler!$A:$B,2,0)),"")</f>
        <v/>
      </c>
      <c r="F97" s="86" t="str">
        <f>IFERROR(IF('PROGRAM-DERS'!F101="","",VLOOKUP('PROGRAM-DERS'!F101,Dersler!$A:$B,2,0)),"")</f>
        <v/>
      </c>
      <c r="G97" s="222" t="str">
        <f>IFERROR(IF('PROGRAM-DERS'!#REF!="","",VLOOKUP('PROGRAM-DERS'!#REF!,Dersler!$A:$B,2,0)),"")</f>
        <v/>
      </c>
      <c r="H97" s="31" t="str">
        <f>IFERROR(IF('PROGRAM-DERS'!G101="","",VLOOKUP('PROGRAM-DERS'!G101,Dersler!$A:$B,2,0)),"")</f>
        <v/>
      </c>
      <c r="I97" s="35" t="str">
        <f>IFERROR(IF('PROGRAM-DERS'!H101="","",VLOOKUP('PROGRAM-DERS'!H101,Dersler!$A:$B,2,0)),"")</f>
        <v/>
      </c>
      <c r="J97" s="35" t="str">
        <f>IFERROR(IF('PROGRAM-DERS'!I101="","",VLOOKUP('PROGRAM-DERS'!I101,Dersler!$A:$B,2,0)),"")</f>
        <v/>
      </c>
      <c r="K97" s="35" t="str">
        <f>IFERROR(IF('PROGRAM-DERS'!J101="","",VLOOKUP('PROGRAM-DERS'!J101,Dersler!$A:$B,2,0)),"")</f>
        <v/>
      </c>
      <c r="L97" s="31" t="str">
        <f>IFERROR(IF('PROGRAM-DERS'!K101="","",VLOOKUP('PROGRAM-DERS'!K101,Dersler!$A:$B,2,0)),"")</f>
        <v/>
      </c>
      <c r="M97" s="35" t="str">
        <f>IFERROR(IF('PROGRAM-DERS'!L101="","",VLOOKUP('PROGRAM-DERS'!L101,Dersler!$A:$B,2,0)),"")</f>
        <v/>
      </c>
      <c r="N97" s="35" t="str">
        <f>IFERROR(IF('PROGRAM-DERS'!M101="","",VLOOKUP('PROGRAM-DERS'!M101,Dersler!$A:$B,2,0)),"")</f>
        <v/>
      </c>
      <c r="O97" s="35" t="str">
        <f>IFERROR(IF('PROGRAM-DERS'!N101="","",VLOOKUP('PROGRAM-DERS'!N101,Dersler!$A:$B,2,0)),"")</f>
        <v/>
      </c>
      <c r="P97" s="34" t="str">
        <f>IFERROR(IF('PROGRAM-DERS'!O101="","",VLOOKUP('PROGRAM-DERS'!O101,Dersler!$A:$B,2,0)),"")</f>
        <v/>
      </c>
      <c r="Q97" s="35" t="str">
        <f>IFERROR(IF('PROGRAM-DERS'!P101="","",VLOOKUP('PROGRAM-DERS'!P101,Dersler!$A:$B,2,0)),"")</f>
        <v/>
      </c>
      <c r="R97" s="32" t="str">
        <f>IFERROR(IF('PROGRAM-DERS'!#REF!="","",VLOOKUP('PROGRAM-DERS'!#REF!,Dersler!$A:$B,2,0)),"")</f>
        <v/>
      </c>
      <c r="S97" s="32"/>
      <c r="T97" s="116" t="str">
        <f>IFERROR(IF('PROGRAM-DERS'!S101="","",VLOOKUP('PROGRAM-DERS'!S101,Dersler!$A:$B,2,0)),"")</f>
        <v/>
      </c>
      <c r="U97" s="124" t="str">
        <f>IFERROR(IF('PROGRAM-DERS'!T101="","",VLOOKUP('PROGRAM-DERS'!T101,Dersler!$A:$B,2,0)),"")</f>
        <v/>
      </c>
      <c r="V97" s="116" t="str">
        <f>IFERROR(IF('PROGRAM-DERS'!U101="","",VLOOKUP('PROGRAM-DERS'!U101,Dersler!$A:$B,2,0)),"")</f>
        <v/>
      </c>
      <c r="W97" s="135" t="str">
        <f>IFERROR(IF('PROGRAM-DERS'!V101="","",VLOOKUP('PROGRAM-DERS'!V101,Dersler!$A:$B,2,0)),"")</f>
        <v/>
      </c>
      <c r="X97" s="3" t="str">
        <f t="shared" si="18"/>
        <v/>
      </c>
      <c r="Y97" s="3" t="str">
        <f t="shared" si="18"/>
        <v/>
      </c>
      <c r="Z97" s="3" t="str">
        <f t="shared" si="18"/>
        <v/>
      </c>
      <c r="AA97" s="3" t="str">
        <f t="shared" si="18"/>
        <v/>
      </c>
      <c r="AB97" s="3" t="str">
        <f t="shared" si="18"/>
        <v/>
      </c>
      <c r="AC97" s="3" t="str">
        <f t="shared" si="18"/>
        <v/>
      </c>
      <c r="AD97" s="3" t="str">
        <f t="shared" si="18"/>
        <v/>
      </c>
      <c r="AE97" s="3" t="str">
        <f t="shared" si="18"/>
        <v/>
      </c>
      <c r="AF97" s="3" t="str">
        <f t="shared" si="18"/>
        <v/>
      </c>
      <c r="AG97" s="3" t="str">
        <f t="shared" si="18"/>
        <v/>
      </c>
      <c r="AH97" s="3" t="str">
        <f t="shared" si="19"/>
        <v/>
      </c>
      <c r="AI97" s="3" t="str">
        <f t="shared" si="19"/>
        <v/>
      </c>
      <c r="AJ97" s="3" t="str">
        <f t="shared" si="19"/>
        <v/>
      </c>
      <c r="AK97" s="3" t="str">
        <f t="shared" si="19"/>
        <v/>
      </c>
      <c r="AL97" s="3" t="str">
        <f t="shared" si="19"/>
        <v/>
      </c>
      <c r="AM97" s="3" t="str">
        <f t="shared" si="19"/>
        <v/>
      </c>
      <c r="AN97" s="3" t="str">
        <f t="shared" si="19"/>
        <v/>
      </c>
      <c r="AO97" s="3" t="str">
        <f t="shared" si="19"/>
        <v/>
      </c>
      <c r="AP97" s="3" t="str">
        <f t="shared" si="19"/>
        <v/>
      </c>
      <c r="AQ97" s="3" t="str">
        <f t="shared" si="19"/>
        <v/>
      </c>
      <c r="AR97" s="3" t="str">
        <f t="shared" si="19"/>
        <v/>
      </c>
      <c r="AS97" s="3" t="str">
        <f t="shared" si="19"/>
        <v/>
      </c>
      <c r="AT97" s="3" t="str">
        <f t="shared" si="19"/>
        <v/>
      </c>
    </row>
    <row r="98" spans="1:46" ht="15.75" customHeight="1" x14ac:dyDescent="0.25">
      <c r="A98" s="807"/>
      <c r="B98" s="102">
        <v>0.75</v>
      </c>
      <c r="C98" s="31" t="str">
        <f>IFERROR(IF('PROGRAM-DERS'!C102="","",VLOOKUP('PROGRAM-DERS'!C102,Dersler!$A:$B,2,0)),"")</f>
        <v/>
      </c>
      <c r="D98" s="35" t="str">
        <f>IFERROR(IF('PROGRAM-DERS'!D102="","",VLOOKUP('PROGRAM-DERS'!D102,Dersler!$A:$B,2,0)),"")</f>
        <v/>
      </c>
      <c r="E98" s="32" t="str">
        <f>IFERROR(IF('PROGRAM-DERS'!E102="","",VLOOKUP('PROGRAM-DERS'!E102,Dersler!$A:$B,2,0)),"")</f>
        <v/>
      </c>
      <c r="F98" s="86" t="str">
        <f>IFERROR(IF('PROGRAM-DERS'!F102="","",VLOOKUP('PROGRAM-DERS'!F102,Dersler!$A:$B,2,0)),"")</f>
        <v/>
      </c>
      <c r="G98" s="222" t="str">
        <f>IFERROR(IF('PROGRAM-DERS'!#REF!="","",VLOOKUP('PROGRAM-DERS'!#REF!,Dersler!$A:$B,2,0)),"")</f>
        <v/>
      </c>
      <c r="H98" s="31" t="str">
        <f>IFERROR(IF('PROGRAM-DERS'!G102="","",VLOOKUP('PROGRAM-DERS'!G102,Dersler!$A:$B,2,0)),"")</f>
        <v/>
      </c>
      <c r="I98" s="35" t="str">
        <f>IFERROR(IF('PROGRAM-DERS'!H102="","",VLOOKUP('PROGRAM-DERS'!H102,Dersler!$A:$B,2,0)),"")</f>
        <v/>
      </c>
      <c r="J98" s="35" t="str">
        <f>IFERROR(IF('PROGRAM-DERS'!I102="","",VLOOKUP('PROGRAM-DERS'!I102,Dersler!$A:$B,2,0)),"")</f>
        <v/>
      </c>
      <c r="K98" s="35" t="str">
        <f>IFERROR(IF('PROGRAM-DERS'!J102="","",VLOOKUP('PROGRAM-DERS'!J102,Dersler!$A:$B,2,0)),"")</f>
        <v/>
      </c>
      <c r="L98" s="31" t="str">
        <f>IFERROR(IF('PROGRAM-DERS'!K102="","",VLOOKUP('PROGRAM-DERS'!K102,Dersler!$A:$B,2,0)),"")</f>
        <v/>
      </c>
      <c r="M98" s="35" t="str">
        <f>IFERROR(IF('PROGRAM-DERS'!L102="","",VLOOKUP('PROGRAM-DERS'!L102,Dersler!$A:$B,2,0)),"")</f>
        <v/>
      </c>
      <c r="N98" s="35" t="str">
        <f>IFERROR(IF('PROGRAM-DERS'!M102="","",VLOOKUP('PROGRAM-DERS'!M102,Dersler!$A:$B,2,0)),"")</f>
        <v/>
      </c>
      <c r="O98" s="35" t="str">
        <f>IFERROR(IF('PROGRAM-DERS'!N102="","",VLOOKUP('PROGRAM-DERS'!N102,Dersler!$A:$B,2,0)),"")</f>
        <v/>
      </c>
      <c r="P98" s="34" t="str">
        <f>IFERROR(IF('PROGRAM-DERS'!O102="","",VLOOKUP('PROGRAM-DERS'!O102,Dersler!$A:$B,2,0)),"")</f>
        <v/>
      </c>
      <c r="Q98" s="35" t="str">
        <f>IFERROR(IF('PROGRAM-DERS'!P102="","",VLOOKUP('PROGRAM-DERS'!P102,Dersler!$A:$B,2,0)),"")</f>
        <v/>
      </c>
      <c r="R98" s="32" t="str">
        <f>IFERROR(IF('PROGRAM-DERS'!#REF!="","",VLOOKUP('PROGRAM-DERS'!#REF!,Dersler!$A:$B,2,0)),"")</f>
        <v/>
      </c>
      <c r="S98" s="32"/>
      <c r="T98" s="116" t="str">
        <f>IFERROR(IF('PROGRAM-DERS'!S102="","",VLOOKUP('PROGRAM-DERS'!S102,Dersler!$A:$B,2,0)),"")</f>
        <v/>
      </c>
      <c r="U98" s="124" t="str">
        <f>IFERROR(IF('PROGRAM-DERS'!T102="","",VLOOKUP('PROGRAM-DERS'!T102,Dersler!$A:$B,2,0)),"")</f>
        <v/>
      </c>
      <c r="V98" s="116" t="str">
        <f>IFERROR(IF('PROGRAM-DERS'!U102="","",VLOOKUP('PROGRAM-DERS'!U102,Dersler!$A:$B,2,0)),"")</f>
        <v/>
      </c>
      <c r="W98" s="135" t="str">
        <f>IFERROR(IF('PROGRAM-DERS'!V102="","",VLOOKUP('PROGRAM-DERS'!V102,Dersler!$A:$B,2,0)),"")</f>
        <v/>
      </c>
      <c r="X98" s="3" t="str">
        <f t="shared" si="18"/>
        <v/>
      </c>
      <c r="Y98" s="3" t="str">
        <f t="shared" si="18"/>
        <v/>
      </c>
      <c r="Z98" s="3" t="str">
        <f t="shared" si="18"/>
        <v/>
      </c>
      <c r="AA98" s="3" t="str">
        <f t="shared" si="18"/>
        <v/>
      </c>
      <c r="AB98" s="3" t="str">
        <f t="shared" si="18"/>
        <v/>
      </c>
      <c r="AC98" s="3" t="str">
        <f t="shared" si="18"/>
        <v/>
      </c>
      <c r="AD98" s="3" t="str">
        <f t="shared" si="18"/>
        <v/>
      </c>
      <c r="AE98" s="3" t="str">
        <f t="shared" si="18"/>
        <v/>
      </c>
      <c r="AF98" s="3" t="str">
        <f t="shared" si="18"/>
        <v/>
      </c>
      <c r="AG98" s="3" t="str">
        <f t="shared" si="18"/>
        <v/>
      </c>
      <c r="AH98" s="3" t="str">
        <f t="shared" si="19"/>
        <v/>
      </c>
      <c r="AI98" s="3" t="str">
        <f t="shared" si="19"/>
        <v/>
      </c>
      <c r="AJ98" s="3" t="str">
        <f t="shared" si="19"/>
        <v/>
      </c>
      <c r="AK98" s="3" t="str">
        <f t="shared" si="19"/>
        <v/>
      </c>
      <c r="AL98" s="3" t="str">
        <f t="shared" si="19"/>
        <v/>
      </c>
      <c r="AM98" s="3" t="str">
        <f t="shared" si="19"/>
        <v/>
      </c>
      <c r="AN98" s="3" t="str">
        <f t="shared" si="19"/>
        <v/>
      </c>
      <c r="AO98" s="3" t="str">
        <f t="shared" si="19"/>
        <v/>
      </c>
      <c r="AP98" s="3" t="str">
        <f t="shared" si="19"/>
        <v/>
      </c>
      <c r="AQ98" s="3" t="str">
        <f t="shared" si="19"/>
        <v/>
      </c>
      <c r="AR98" s="3" t="str">
        <f t="shared" si="19"/>
        <v/>
      </c>
      <c r="AS98" s="3" t="str">
        <f t="shared" si="19"/>
        <v/>
      </c>
      <c r="AT98" s="3" t="str">
        <f t="shared" si="19"/>
        <v/>
      </c>
    </row>
    <row r="99" spans="1:46" ht="15.75" customHeight="1" x14ac:dyDescent="0.25">
      <c r="A99" s="807"/>
      <c r="B99" s="102">
        <v>0.79166666666666696</v>
      </c>
      <c r="C99" s="31" t="str">
        <f>IFERROR(IF('PROGRAM-DERS'!C103="","",VLOOKUP('PROGRAM-DERS'!C103,Dersler!$A:$B,2,0)),"")</f>
        <v/>
      </c>
      <c r="D99" s="35" t="str">
        <f>IFERROR(IF('PROGRAM-DERS'!D103="","",VLOOKUP('PROGRAM-DERS'!D103,Dersler!$A:$B,2,0)),"")</f>
        <v/>
      </c>
      <c r="E99" s="32" t="str">
        <f>IFERROR(IF('PROGRAM-DERS'!E103="","",VLOOKUP('PROGRAM-DERS'!E103,Dersler!$A:$B,2,0)),"")</f>
        <v/>
      </c>
      <c r="F99" s="86" t="str">
        <f>IFERROR(IF('PROGRAM-DERS'!F103="","",VLOOKUP('PROGRAM-DERS'!F103,Dersler!$A:$B,2,0)),"")</f>
        <v/>
      </c>
      <c r="G99" s="222" t="str">
        <f>IFERROR(IF('PROGRAM-DERS'!#REF!="","",VLOOKUP('PROGRAM-DERS'!#REF!,Dersler!$A:$B,2,0)),"")</f>
        <v/>
      </c>
      <c r="H99" s="31" t="str">
        <f>IFERROR(IF('PROGRAM-DERS'!G103="","",VLOOKUP('PROGRAM-DERS'!G103,Dersler!$A:$B,2,0)),"")</f>
        <v/>
      </c>
      <c r="I99" s="34" t="str">
        <f>IFERROR(IF('PROGRAM-DERS'!H103="","",VLOOKUP('PROGRAM-DERS'!H103,Dersler!$A:$B,2,0)),"")</f>
        <v/>
      </c>
      <c r="J99" s="35" t="str">
        <f>IFERROR(IF('PROGRAM-DERS'!I103="","",VLOOKUP('PROGRAM-DERS'!I103,Dersler!$A:$B,2,0)),"")</f>
        <v/>
      </c>
      <c r="K99" s="35" t="str">
        <f>IFERROR(IF('PROGRAM-DERS'!J103="","",VLOOKUP('PROGRAM-DERS'!J103,Dersler!$A:$B,2,0)),"")</f>
        <v/>
      </c>
      <c r="L99" s="31" t="str">
        <f>IFERROR(IF('PROGRAM-DERS'!K103="","",VLOOKUP('PROGRAM-DERS'!K103,Dersler!$A:$B,2,0)),"")</f>
        <v/>
      </c>
      <c r="M99" s="35" t="str">
        <f>IFERROR(IF('PROGRAM-DERS'!L103="","",VLOOKUP('PROGRAM-DERS'!L103,Dersler!$A:$B,2,0)),"")</f>
        <v/>
      </c>
      <c r="N99" s="35" t="str">
        <f>IFERROR(IF('PROGRAM-DERS'!M103="","",VLOOKUP('PROGRAM-DERS'!M103,Dersler!$A:$B,2,0)),"")</f>
        <v/>
      </c>
      <c r="O99" s="35" t="str">
        <f>IFERROR(IF('PROGRAM-DERS'!N103="","",VLOOKUP('PROGRAM-DERS'!N103,Dersler!$A:$B,2,0)),"")</f>
        <v/>
      </c>
      <c r="P99" s="34" t="str">
        <f>IFERROR(IF('PROGRAM-DERS'!O103="","",VLOOKUP('PROGRAM-DERS'!O103,Dersler!$A:$B,2,0)),"")</f>
        <v/>
      </c>
      <c r="Q99" s="35" t="str">
        <f>IFERROR(IF('PROGRAM-DERS'!P103="","",VLOOKUP('PROGRAM-DERS'!P103,Dersler!$A:$B,2,0)),"")</f>
        <v/>
      </c>
      <c r="R99" s="32" t="str">
        <f>IFERROR(IF('PROGRAM-DERS'!#REF!="","",VLOOKUP('PROGRAM-DERS'!#REF!,Dersler!$A:$B,2,0)),"")</f>
        <v/>
      </c>
      <c r="S99" s="32"/>
      <c r="T99" s="116" t="str">
        <f>IFERROR(IF('PROGRAM-DERS'!S103="","",VLOOKUP('PROGRAM-DERS'!S103,Dersler!$A:$B,2,0)),"")</f>
        <v/>
      </c>
      <c r="U99" s="124" t="str">
        <f>IFERROR(IF('PROGRAM-DERS'!T103="","",VLOOKUP('PROGRAM-DERS'!T103,Dersler!$A:$B,2,0)),"")</f>
        <v/>
      </c>
      <c r="V99" s="116" t="str">
        <f>IFERROR(IF('PROGRAM-DERS'!U103="","",VLOOKUP('PROGRAM-DERS'!U103,Dersler!$A:$B,2,0)),"")</f>
        <v/>
      </c>
      <c r="W99" s="131" t="str">
        <f>IFERROR(IF('PROGRAM-DERS'!V103="","",VLOOKUP('PROGRAM-DERS'!V103,Dersler!$A:$B,2,0)),"")</f>
        <v/>
      </c>
      <c r="X99" s="3" t="str">
        <f t="shared" si="18"/>
        <v/>
      </c>
      <c r="Y99" s="3" t="str">
        <f t="shared" si="18"/>
        <v/>
      </c>
      <c r="Z99" s="3" t="str">
        <f t="shared" si="18"/>
        <v/>
      </c>
      <c r="AA99" s="3" t="str">
        <f t="shared" si="18"/>
        <v/>
      </c>
      <c r="AB99" s="3" t="str">
        <f t="shared" si="18"/>
        <v/>
      </c>
      <c r="AC99" s="3" t="str">
        <f t="shared" si="18"/>
        <v/>
      </c>
      <c r="AD99" s="3" t="str">
        <f t="shared" si="18"/>
        <v/>
      </c>
      <c r="AE99" s="3" t="str">
        <f t="shared" si="18"/>
        <v/>
      </c>
      <c r="AF99" s="3" t="str">
        <f t="shared" si="18"/>
        <v/>
      </c>
      <c r="AG99" s="3" t="str">
        <f t="shared" si="18"/>
        <v/>
      </c>
      <c r="AH99" s="3" t="str">
        <f t="shared" si="19"/>
        <v/>
      </c>
      <c r="AI99" s="3" t="str">
        <f t="shared" si="19"/>
        <v/>
      </c>
      <c r="AJ99" s="3" t="str">
        <f t="shared" si="19"/>
        <v/>
      </c>
      <c r="AK99" s="3" t="str">
        <f t="shared" si="19"/>
        <v/>
      </c>
      <c r="AL99" s="3" t="str">
        <f t="shared" si="19"/>
        <v/>
      </c>
      <c r="AM99" s="3" t="str">
        <f t="shared" si="19"/>
        <v/>
      </c>
      <c r="AN99" s="3" t="str">
        <f t="shared" si="19"/>
        <v/>
      </c>
      <c r="AO99" s="3" t="str">
        <f t="shared" si="19"/>
        <v/>
      </c>
      <c r="AP99" s="3" t="str">
        <f t="shared" si="19"/>
        <v/>
      </c>
      <c r="AQ99" s="3" t="str">
        <f t="shared" si="19"/>
        <v/>
      </c>
      <c r="AR99" s="3" t="str">
        <f t="shared" si="19"/>
        <v/>
      </c>
      <c r="AS99" s="3" t="str">
        <f t="shared" si="19"/>
        <v/>
      </c>
      <c r="AT99" s="3" t="str">
        <f t="shared" si="19"/>
        <v/>
      </c>
    </row>
    <row r="100" spans="1:46" ht="15.75" customHeight="1" x14ac:dyDescent="0.25">
      <c r="A100" s="807"/>
      <c r="B100" s="102">
        <v>0.83333333333333304</v>
      </c>
      <c r="C100" s="31" t="str">
        <f>IFERROR(IF('PROGRAM-DERS'!C104="","",VLOOKUP('PROGRAM-DERS'!C104,Dersler!$A:$B,2,0)),"")</f>
        <v/>
      </c>
      <c r="D100" s="35" t="str">
        <f>IFERROR(IF('PROGRAM-DERS'!D104="","",VLOOKUP('PROGRAM-DERS'!D104,Dersler!$A:$B,2,0)),"")</f>
        <v/>
      </c>
      <c r="E100" s="32" t="str">
        <f>IFERROR(IF('PROGRAM-DERS'!E104="","",VLOOKUP('PROGRAM-DERS'!E104,Dersler!$A:$B,2,0)),"")</f>
        <v/>
      </c>
      <c r="F100" s="86" t="str">
        <f>IFERROR(IF('PROGRAM-DERS'!F104="","",VLOOKUP('PROGRAM-DERS'!F104,Dersler!$A:$B,2,0)),"")</f>
        <v/>
      </c>
      <c r="G100" s="222" t="str">
        <f>IFERROR(IF('PROGRAM-DERS'!#REF!="","",VLOOKUP('PROGRAM-DERS'!#REF!,Dersler!$A:$B,2,0)),"")</f>
        <v/>
      </c>
      <c r="H100" s="31" t="str">
        <f>IFERROR(IF('PROGRAM-DERS'!G104="","",VLOOKUP('PROGRAM-DERS'!G104,Dersler!$A:$B,2,0)),"")</f>
        <v/>
      </c>
      <c r="I100" s="34" t="str">
        <f>IFERROR(IF('PROGRAM-DERS'!H104="","",VLOOKUP('PROGRAM-DERS'!H104,Dersler!$A:$B,2,0)),"")</f>
        <v/>
      </c>
      <c r="J100" s="35" t="str">
        <f>IFERROR(IF('PROGRAM-DERS'!I104="","",VLOOKUP('PROGRAM-DERS'!I104,Dersler!$A:$B,2,0)),"")</f>
        <v/>
      </c>
      <c r="K100" s="35" t="str">
        <f>IFERROR(IF('PROGRAM-DERS'!J104="","",VLOOKUP('PROGRAM-DERS'!J104,Dersler!$A:$B,2,0)),"")</f>
        <v/>
      </c>
      <c r="L100" s="31" t="str">
        <f>IFERROR(IF('PROGRAM-DERS'!K104="","",VLOOKUP('PROGRAM-DERS'!K104,Dersler!$A:$B,2,0)),"")</f>
        <v/>
      </c>
      <c r="M100" s="35" t="str">
        <f>IFERROR(IF('PROGRAM-DERS'!L104="","",VLOOKUP('PROGRAM-DERS'!L104,Dersler!$A:$B,2,0)),"")</f>
        <v/>
      </c>
      <c r="N100" s="35" t="str">
        <f>IFERROR(IF('PROGRAM-DERS'!M104="","",VLOOKUP('PROGRAM-DERS'!M104,Dersler!$A:$B,2,0)),"")</f>
        <v/>
      </c>
      <c r="O100" s="35" t="str">
        <f>IFERROR(IF('PROGRAM-DERS'!N104="","",VLOOKUP('PROGRAM-DERS'!N104,Dersler!$A:$B,2,0)),"")</f>
        <v/>
      </c>
      <c r="P100" s="34" t="str">
        <f>IFERROR(IF('PROGRAM-DERS'!O104="","",VLOOKUP('PROGRAM-DERS'!O104,Dersler!$A:$B,2,0)),"")</f>
        <v/>
      </c>
      <c r="Q100" s="35" t="str">
        <f>IFERROR(IF('PROGRAM-DERS'!P104="","",VLOOKUP('PROGRAM-DERS'!P104,Dersler!$A:$B,2,0)),"")</f>
        <v/>
      </c>
      <c r="R100" s="32" t="str">
        <f>IFERROR(IF('PROGRAM-DERS'!#REF!="","",VLOOKUP('PROGRAM-DERS'!#REF!,Dersler!$A:$B,2,0)),"")</f>
        <v/>
      </c>
      <c r="S100" s="32"/>
      <c r="T100" s="116" t="str">
        <f>IFERROR(IF('PROGRAM-DERS'!S104="","",VLOOKUP('PROGRAM-DERS'!S104,Dersler!$A:$B,2,0)),"")</f>
        <v/>
      </c>
      <c r="U100" s="124" t="str">
        <f>IFERROR(IF('PROGRAM-DERS'!T104="","",VLOOKUP('PROGRAM-DERS'!T104,Dersler!$A:$B,2,0)),"")</f>
        <v/>
      </c>
      <c r="V100" s="116" t="str">
        <f>IFERROR(IF('PROGRAM-DERS'!U104="","",VLOOKUP('PROGRAM-DERS'!U104,Dersler!$A:$B,2,0)),"")</f>
        <v/>
      </c>
      <c r="W100" s="131">
        <f>IFERROR(IF('PROGRAM-DERS'!V104="","",VLOOKUP('PROGRAM-DERS'!V104,Dersler!$A:$B,2,0)),"")</f>
        <v>0</v>
      </c>
      <c r="X100" s="3" t="str">
        <f t="shared" si="18"/>
        <v/>
      </c>
      <c r="Y100" s="3" t="str">
        <f t="shared" si="18"/>
        <v/>
      </c>
      <c r="Z100" s="3" t="str">
        <f t="shared" si="18"/>
        <v/>
      </c>
      <c r="AA100" s="3" t="str">
        <f t="shared" si="18"/>
        <v/>
      </c>
      <c r="AB100" s="3" t="str">
        <f t="shared" si="18"/>
        <v/>
      </c>
      <c r="AC100" s="3" t="str">
        <f t="shared" si="18"/>
        <v/>
      </c>
      <c r="AD100" s="3" t="str">
        <f t="shared" si="18"/>
        <v/>
      </c>
      <c r="AE100" s="3" t="str">
        <f t="shared" si="18"/>
        <v/>
      </c>
      <c r="AF100" s="3" t="str">
        <f t="shared" si="18"/>
        <v/>
      </c>
      <c r="AG100" s="3" t="str">
        <f t="shared" si="18"/>
        <v/>
      </c>
      <c r="AH100" s="3" t="str">
        <f t="shared" si="19"/>
        <v/>
      </c>
      <c r="AI100" s="3" t="str">
        <f t="shared" si="19"/>
        <v/>
      </c>
      <c r="AJ100" s="3" t="str">
        <f t="shared" si="19"/>
        <v/>
      </c>
      <c r="AK100" s="3" t="str">
        <f t="shared" si="19"/>
        <v/>
      </c>
      <c r="AL100" s="3" t="str">
        <f t="shared" si="19"/>
        <v/>
      </c>
      <c r="AM100" s="3" t="str">
        <f t="shared" si="19"/>
        <v/>
      </c>
      <c r="AN100" s="3" t="str">
        <f t="shared" si="19"/>
        <v/>
      </c>
      <c r="AO100" s="3" t="str">
        <f t="shared" si="19"/>
        <v/>
      </c>
      <c r="AP100" s="3" t="str">
        <f t="shared" si="19"/>
        <v/>
      </c>
      <c r="AQ100" s="3" t="str">
        <f t="shared" si="19"/>
        <v/>
      </c>
      <c r="AR100" s="3" t="str">
        <f t="shared" si="19"/>
        <v/>
      </c>
      <c r="AS100" s="3" t="str">
        <f t="shared" si="19"/>
        <v/>
      </c>
      <c r="AT100" s="3" t="str">
        <f t="shared" si="19"/>
        <v/>
      </c>
    </row>
    <row r="101" spans="1:46" ht="15.75" customHeight="1" x14ac:dyDescent="0.25">
      <c r="A101" s="807"/>
      <c r="B101" s="102">
        <v>0.875</v>
      </c>
      <c r="C101" s="31" t="str">
        <f>IFERROR(IF('PROGRAM-DERS'!C105="","",VLOOKUP('PROGRAM-DERS'!C105,Dersler!$A:$B,2,0)),"")</f>
        <v/>
      </c>
      <c r="D101" s="35" t="str">
        <f>IFERROR(IF('PROGRAM-DERS'!D105="","",VLOOKUP('PROGRAM-DERS'!D105,Dersler!$A:$B,2,0)),"")</f>
        <v/>
      </c>
      <c r="E101" s="32" t="str">
        <f>IFERROR(IF('PROGRAM-DERS'!E105="","",VLOOKUP('PROGRAM-DERS'!E105,Dersler!$A:$B,2,0)),"")</f>
        <v/>
      </c>
      <c r="F101" s="86" t="str">
        <f>IFERROR(IF('PROGRAM-DERS'!F105="","",VLOOKUP('PROGRAM-DERS'!F105,Dersler!$A:$B,2,0)),"")</f>
        <v/>
      </c>
      <c r="G101" s="222" t="str">
        <f>IFERROR(IF('PROGRAM-DERS'!#REF!="","",VLOOKUP('PROGRAM-DERS'!#REF!,Dersler!$A:$B,2,0)),"")</f>
        <v/>
      </c>
      <c r="H101" s="31" t="str">
        <f>IFERROR(IF('PROGRAM-DERS'!G105="","",VLOOKUP('PROGRAM-DERS'!G105,Dersler!$A:$B,2,0)),"")</f>
        <v/>
      </c>
      <c r="I101" s="34" t="str">
        <f>IFERROR(IF('PROGRAM-DERS'!H105="","",VLOOKUP('PROGRAM-DERS'!H105,Dersler!$A:$B,2,0)),"")</f>
        <v/>
      </c>
      <c r="J101" s="35" t="str">
        <f>IFERROR(IF('PROGRAM-DERS'!I105="","",VLOOKUP('PROGRAM-DERS'!I105,Dersler!$A:$B,2,0)),"")</f>
        <v/>
      </c>
      <c r="K101" s="35" t="str">
        <f>IFERROR(IF('PROGRAM-DERS'!J105="","",VLOOKUP('PROGRAM-DERS'!J105,Dersler!$A:$B,2,0)),"")</f>
        <v/>
      </c>
      <c r="L101" s="31" t="str">
        <f>IFERROR(IF('PROGRAM-DERS'!K105="","",VLOOKUP('PROGRAM-DERS'!K105,Dersler!$A:$B,2,0)),"")</f>
        <v/>
      </c>
      <c r="M101" s="35" t="str">
        <f>IFERROR(IF('PROGRAM-DERS'!L105="","",VLOOKUP('PROGRAM-DERS'!L105,Dersler!$A:$B,2,0)),"")</f>
        <v/>
      </c>
      <c r="N101" s="35" t="str">
        <f>IFERROR(IF('PROGRAM-DERS'!M105="","",VLOOKUP('PROGRAM-DERS'!M105,Dersler!$A:$B,2,0)),"")</f>
        <v/>
      </c>
      <c r="O101" s="35" t="str">
        <f>IFERROR(IF('PROGRAM-DERS'!N105="","",VLOOKUP('PROGRAM-DERS'!N105,Dersler!$A:$B,2,0)),"")</f>
        <v/>
      </c>
      <c r="P101" s="34" t="str">
        <f>IFERROR(IF('PROGRAM-DERS'!O105="","",VLOOKUP('PROGRAM-DERS'!O105,Dersler!$A:$B,2,0)),"")</f>
        <v/>
      </c>
      <c r="Q101" s="35" t="str">
        <f>IFERROR(IF('PROGRAM-DERS'!P105="","",VLOOKUP('PROGRAM-DERS'!P105,Dersler!$A:$B,2,0)),"")</f>
        <v/>
      </c>
      <c r="R101" s="32" t="str">
        <f>IFERROR(IF('PROGRAM-DERS'!#REF!="","",VLOOKUP('PROGRAM-DERS'!#REF!,Dersler!$A:$B,2,0)),"")</f>
        <v/>
      </c>
      <c r="S101" s="32"/>
      <c r="T101" s="116" t="str">
        <f>IFERROR(IF('PROGRAM-DERS'!S105="","",VLOOKUP('PROGRAM-DERS'!S105,Dersler!$A:$B,2,0)),"")</f>
        <v/>
      </c>
      <c r="U101" s="124" t="str">
        <f>IFERROR(IF('PROGRAM-DERS'!T105="","",VLOOKUP('PROGRAM-DERS'!T105,Dersler!$A:$B,2,0)),"")</f>
        <v/>
      </c>
      <c r="V101" s="116" t="str">
        <f>IFERROR(IF('PROGRAM-DERS'!U105="","",VLOOKUP('PROGRAM-DERS'!U105,Dersler!$A:$B,2,0)),"")</f>
        <v/>
      </c>
      <c r="W101" s="131" t="str">
        <f>IFERROR(IF('PROGRAM-DERS'!V105="","",VLOOKUP('PROGRAM-DERS'!V105,Dersler!$A:$B,2,0)),"")</f>
        <v/>
      </c>
      <c r="X101" s="3" t="str">
        <f t="shared" si="18"/>
        <v/>
      </c>
      <c r="Y101" s="3" t="str">
        <f t="shared" si="18"/>
        <v/>
      </c>
      <c r="Z101" s="3" t="str">
        <f t="shared" si="18"/>
        <v/>
      </c>
      <c r="AA101" s="3" t="str">
        <f t="shared" si="18"/>
        <v/>
      </c>
      <c r="AB101" s="3" t="str">
        <f t="shared" si="18"/>
        <v/>
      </c>
      <c r="AC101" s="3" t="str">
        <f t="shared" si="18"/>
        <v/>
      </c>
      <c r="AD101" s="3" t="str">
        <f t="shared" si="18"/>
        <v/>
      </c>
      <c r="AE101" s="3" t="str">
        <f t="shared" si="18"/>
        <v/>
      </c>
      <c r="AF101" s="3" t="str">
        <f t="shared" si="18"/>
        <v/>
      </c>
      <c r="AG101" s="3" t="str">
        <f t="shared" si="18"/>
        <v/>
      </c>
      <c r="AH101" s="3" t="str">
        <f t="shared" si="19"/>
        <v/>
      </c>
      <c r="AI101" s="3" t="str">
        <f t="shared" si="19"/>
        <v/>
      </c>
      <c r="AJ101" s="3" t="str">
        <f t="shared" si="19"/>
        <v/>
      </c>
      <c r="AK101" s="3" t="str">
        <f t="shared" si="19"/>
        <v/>
      </c>
      <c r="AL101" s="3" t="str">
        <f t="shared" si="19"/>
        <v/>
      </c>
      <c r="AM101" s="3" t="str">
        <f t="shared" si="19"/>
        <v/>
      </c>
      <c r="AN101" s="3" t="str">
        <f t="shared" si="19"/>
        <v/>
      </c>
      <c r="AO101" s="3" t="str">
        <f t="shared" si="19"/>
        <v/>
      </c>
      <c r="AP101" s="3" t="str">
        <f t="shared" si="19"/>
        <v/>
      </c>
      <c r="AQ101" s="3" t="str">
        <f t="shared" si="19"/>
        <v/>
      </c>
      <c r="AR101" s="3" t="str">
        <f t="shared" si="19"/>
        <v/>
      </c>
      <c r="AS101" s="3" t="str">
        <f t="shared" si="19"/>
        <v/>
      </c>
      <c r="AT101" s="3" t="str">
        <f t="shared" si="19"/>
        <v/>
      </c>
    </row>
    <row r="102" spans="1:46" ht="15.75" customHeight="1" x14ac:dyDescent="0.25">
      <c r="A102" s="807"/>
      <c r="B102" s="102">
        <v>0.91666666666666696</v>
      </c>
      <c r="C102" s="31" t="str">
        <f>IFERROR(IF('PROGRAM-DERS'!C106="","",VLOOKUP('PROGRAM-DERS'!C106,Dersler!$A:$B,2,0)),"")</f>
        <v/>
      </c>
      <c r="D102" s="35" t="str">
        <f>IFERROR(IF('PROGRAM-DERS'!D106="","",VLOOKUP('PROGRAM-DERS'!D106,Dersler!$A:$B,2,0)),"")</f>
        <v/>
      </c>
      <c r="E102" s="32" t="str">
        <f>IFERROR(IF('PROGRAM-DERS'!E106="","",VLOOKUP('PROGRAM-DERS'!E106,Dersler!$A:$B,2,0)),"")</f>
        <v/>
      </c>
      <c r="F102" s="86" t="str">
        <f>IFERROR(IF('PROGRAM-DERS'!F106="","",VLOOKUP('PROGRAM-DERS'!F106,Dersler!$A:$B,2,0)),"")</f>
        <v/>
      </c>
      <c r="G102" s="222" t="str">
        <f>IFERROR(IF('PROGRAM-DERS'!#REF!="","",VLOOKUP('PROGRAM-DERS'!#REF!,Dersler!$A:$B,2,0)),"")</f>
        <v/>
      </c>
      <c r="H102" s="31" t="str">
        <f>IFERROR(IF('PROGRAM-DERS'!G106="","",VLOOKUP('PROGRAM-DERS'!G106,Dersler!$A:$B,2,0)),"")</f>
        <v/>
      </c>
      <c r="I102" s="34" t="str">
        <f>IFERROR(IF('PROGRAM-DERS'!H106="","",VLOOKUP('PROGRAM-DERS'!H106,Dersler!$A:$B,2,0)),"")</f>
        <v/>
      </c>
      <c r="J102" s="35" t="str">
        <f>IFERROR(IF('PROGRAM-DERS'!I106="","",VLOOKUP('PROGRAM-DERS'!I106,Dersler!$A:$B,2,0)),"")</f>
        <v/>
      </c>
      <c r="K102" s="35" t="str">
        <f>IFERROR(IF('PROGRAM-DERS'!J106="","",VLOOKUP('PROGRAM-DERS'!J106,Dersler!$A:$B,2,0)),"")</f>
        <v/>
      </c>
      <c r="L102" s="31" t="str">
        <f>IFERROR(IF('PROGRAM-DERS'!K106="","",VLOOKUP('PROGRAM-DERS'!K106,Dersler!$A:$B,2,0)),"")</f>
        <v/>
      </c>
      <c r="M102" s="35" t="str">
        <f>IFERROR(IF('PROGRAM-DERS'!L106="","",VLOOKUP('PROGRAM-DERS'!L106,Dersler!$A:$B,2,0)),"")</f>
        <v/>
      </c>
      <c r="N102" s="35" t="str">
        <f>IFERROR(IF('PROGRAM-DERS'!M106="","",VLOOKUP('PROGRAM-DERS'!M106,Dersler!$A:$B,2,0)),"")</f>
        <v/>
      </c>
      <c r="O102" s="35" t="str">
        <f>IFERROR(IF('PROGRAM-DERS'!N106="","",VLOOKUP('PROGRAM-DERS'!N106,Dersler!$A:$B,2,0)),"")</f>
        <v/>
      </c>
      <c r="P102" s="34" t="str">
        <f>IFERROR(IF('PROGRAM-DERS'!O106="","",VLOOKUP('PROGRAM-DERS'!O106,Dersler!$A:$B,2,0)),"")</f>
        <v/>
      </c>
      <c r="Q102" s="35" t="str">
        <f>IFERROR(IF('PROGRAM-DERS'!P106="","",VLOOKUP('PROGRAM-DERS'!P106,Dersler!$A:$B,2,0)),"")</f>
        <v/>
      </c>
      <c r="R102" s="32" t="str">
        <f>IFERROR(IF('PROGRAM-DERS'!#REF!="","",VLOOKUP('PROGRAM-DERS'!#REF!,Dersler!$A:$B,2,0)),"")</f>
        <v/>
      </c>
      <c r="S102" s="32"/>
      <c r="T102" s="116" t="str">
        <f>IFERROR(IF('PROGRAM-DERS'!S106="","",VLOOKUP('PROGRAM-DERS'!S106,Dersler!$A:$B,2,0)),"")</f>
        <v/>
      </c>
      <c r="U102" s="124" t="str">
        <f>IFERROR(IF('PROGRAM-DERS'!T106="","",VLOOKUP('PROGRAM-DERS'!T106,Dersler!$A:$B,2,0)),"")</f>
        <v/>
      </c>
      <c r="V102" s="116" t="str">
        <f>IFERROR(IF('PROGRAM-DERS'!U106="","",VLOOKUP('PROGRAM-DERS'!U106,Dersler!$A:$B,2,0)),"")</f>
        <v/>
      </c>
      <c r="W102" s="131" t="str">
        <f>IFERROR(IF('PROGRAM-DERS'!V106="","",VLOOKUP('PROGRAM-DERS'!V106,Dersler!$A:$B,2,0)),"")</f>
        <v/>
      </c>
      <c r="X102" s="3" t="str">
        <f t="shared" ref="X102:AG111" si="20">IF(COUNTIF($C102:$W102,X$1)+COUNTIF($C102:$W102,CONCATENATE(X$1," (O)"))&gt;1,"Uyarı","")</f>
        <v/>
      </c>
      <c r="Y102" s="3" t="str">
        <f t="shared" si="20"/>
        <v/>
      </c>
      <c r="Z102" s="3" t="str">
        <f t="shared" si="20"/>
        <v/>
      </c>
      <c r="AA102" s="3" t="str">
        <f t="shared" si="20"/>
        <v/>
      </c>
      <c r="AB102" s="3" t="str">
        <f t="shared" si="20"/>
        <v/>
      </c>
      <c r="AC102" s="3" t="str">
        <f t="shared" si="20"/>
        <v/>
      </c>
      <c r="AD102" s="3" t="str">
        <f t="shared" si="20"/>
        <v/>
      </c>
      <c r="AE102" s="3" t="str">
        <f t="shared" si="20"/>
        <v/>
      </c>
      <c r="AF102" s="3" t="str">
        <f t="shared" si="20"/>
        <v/>
      </c>
      <c r="AG102" s="3" t="str">
        <f t="shared" si="20"/>
        <v/>
      </c>
      <c r="AH102" s="3" t="str">
        <f t="shared" ref="AH102:AT111" si="21">IF(COUNTIF($C102:$W102,AH$1)+COUNTIF($C102:$W102,CONCATENATE(AH$1," (O)"))&gt;1,"Uyarı","")</f>
        <v/>
      </c>
      <c r="AI102" s="3" t="str">
        <f t="shared" si="21"/>
        <v/>
      </c>
      <c r="AJ102" s="3" t="str">
        <f t="shared" si="21"/>
        <v/>
      </c>
      <c r="AK102" s="3" t="str">
        <f t="shared" si="21"/>
        <v/>
      </c>
      <c r="AL102" s="3" t="str">
        <f t="shared" si="21"/>
        <v/>
      </c>
      <c r="AM102" s="3" t="str">
        <f t="shared" si="21"/>
        <v/>
      </c>
      <c r="AN102" s="3" t="str">
        <f t="shared" si="21"/>
        <v/>
      </c>
      <c r="AO102" s="3" t="str">
        <f t="shared" si="21"/>
        <v/>
      </c>
      <c r="AP102" s="3" t="str">
        <f t="shared" si="21"/>
        <v/>
      </c>
      <c r="AQ102" s="3" t="str">
        <f t="shared" si="21"/>
        <v/>
      </c>
      <c r="AR102" s="3" t="str">
        <f t="shared" si="21"/>
        <v/>
      </c>
      <c r="AS102" s="3" t="str">
        <f t="shared" si="21"/>
        <v/>
      </c>
      <c r="AT102" s="3" t="str">
        <f t="shared" si="21"/>
        <v/>
      </c>
    </row>
    <row r="103" spans="1:46" ht="15.75" customHeight="1" thickBot="1" x14ac:dyDescent="0.3">
      <c r="A103" s="808"/>
      <c r="B103" s="103">
        <v>0.95833333333333404</v>
      </c>
      <c r="C103" s="104" t="str">
        <f>IFERROR(IF('PROGRAM-DERS'!C107="","",VLOOKUP('PROGRAM-DERS'!C107,Dersler!$A:$B,2,0)),"")</f>
        <v/>
      </c>
      <c r="D103" s="105" t="str">
        <f>IFERROR(IF('PROGRAM-DERS'!D107="","",VLOOKUP('PROGRAM-DERS'!D107,Dersler!$A:$B,2,0)),"")</f>
        <v/>
      </c>
      <c r="E103" s="106" t="str">
        <f>IFERROR(IF('PROGRAM-DERS'!E107="","",VLOOKUP('PROGRAM-DERS'!E107,Dersler!$A:$B,2,0)),"")</f>
        <v/>
      </c>
      <c r="F103" s="182" t="str">
        <f>IFERROR(IF('PROGRAM-DERS'!F107="","",VLOOKUP('PROGRAM-DERS'!F107,Dersler!$A:$B,2,0)),"")</f>
        <v/>
      </c>
      <c r="G103" s="223" t="str">
        <f>IFERROR(IF('PROGRAM-DERS'!#REF!="","",VLOOKUP('PROGRAM-DERS'!#REF!,Dersler!$A:$B,2,0)),"")</f>
        <v/>
      </c>
      <c r="H103" s="104" t="str">
        <f>IFERROR(IF('PROGRAM-DERS'!G107="","",VLOOKUP('PROGRAM-DERS'!G107,Dersler!$A:$B,2,0)),"")</f>
        <v/>
      </c>
      <c r="I103" s="105" t="str">
        <f>IFERROR(IF('PROGRAM-DERS'!H107="","",VLOOKUP('PROGRAM-DERS'!H107,Dersler!$A:$B,2,0)),"")</f>
        <v/>
      </c>
      <c r="J103" s="105" t="str">
        <f>IFERROR(IF('PROGRAM-DERS'!I107="","",VLOOKUP('PROGRAM-DERS'!I107,Dersler!$A:$B,2,0)),"")</f>
        <v/>
      </c>
      <c r="K103" s="105" t="str">
        <f>IFERROR(IF('PROGRAM-DERS'!J107="","",VLOOKUP('PROGRAM-DERS'!J107,Dersler!$A:$B,2,0)),"")</f>
        <v/>
      </c>
      <c r="L103" s="104" t="str">
        <f>IFERROR(IF('PROGRAM-DERS'!K107="","",VLOOKUP('PROGRAM-DERS'!K107,Dersler!$A:$B,2,0)),"")</f>
        <v/>
      </c>
      <c r="M103" s="105" t="str">
        <f>IFERROR(IF('PROGRAM-DERS'!L107="","",VLOOKUP('PROGRAM-DERS'!L107,Dersler!$A:$B,2,0)),"")</f>
        <v/>
      </c>
      <c r="N103" s="105" t="str">
        <f>IFERROR(IF('PROGRAM-DERS'!M107="","",VLOOKUP('PROGRAM-DERS'!M107,Dersler!$A:$B,2,0)),"")</f>
        <v/>
      </c>
      <c r="O103" s="105" t="str">
        <f>IFERROR(IF('PROGRAM-DERS'!N107="","",VLOOKUP('PROGRAM-DERS'!N107,Dersler!$A:$B,2,0)),"")</f>
        <v/>
      </c>
      <c r="P103" s="183" t="str">
        <f>IFERROR(IF('PROGRAM-DERS'!O107="","",VLOOKUP('PROGRAM-DERS'!O107,Dersler!$A:$B,2,0)),"")</f>
        <v/>
      </c>
      <c r="Q103" s="105" t="str">
        <f>IFERROR(IF('PROGRAM-DERS'!P107="","",VLOOKUP('PROGRAM-DERS'!P107,Dersler!$A:$B,2,0)),"")</f>
        <v/>
      </c>
      <c r="R103" s="106" t="str">
        <f>IFERROR(IF('PROGRAM-DERS'!#REF!="","",VLOOKUP('PROGRAM-DERS'!#REF!,Dersler!$A:$B,2,0)),"")</f>
        <v/>
      </c>
      <c r="S103" s="106"/>
      <c r="T103" s="125" t="str">
        <f>IFERROR(IF('PROGRAM-DERS'!S107="","",VLOOKUP('PROGRAM-DERS'!S107,Dersler!$A:$B,2,0)),"")</f>
        <v/>
      </c>
      <c r="U103" s="126" t="str">
        <f>IFERROR(IF('PROGRAM-DERS'!T107="","",VLOOKUP('PROGRAM-DERS'!T107,Dersler!$A:$B,2,0)),"")</f>
        <v/>
      </c>
      <c r="V103" s="125" t="str">
        <f>IFERROR(IF('PROGRAM-DERS'!U107="","",VLOOKUP('PROGRAM-DERS'!U107,Dersler!$A:$B,2,0)),"")</f>
        <v/>
      </c>
      <c r="W103" s="132" t="str">
        <f>IFERROR(IF('PROGRAM-DERS'!V107="","",VLOOKUP('PROGRAM-DERS'!V107,Dersler!$A:$B,2,0)),"")</f>
        <v/>
      </c>
      <c r="X103" s="3" t="str">
        <f t="shared" si="20"/>
        <v/>
      </c>
      <c r="Y103" s="3" t="str">
        <f t="shared" si="20"/>
        <v/>
      </c>
      <c r="Z103" s="3" t="str">
        <f t="shared" si="20"/>
        <v/>
      </c>
      <c r="AA103" s="3" t="str">
        <f t="shared" si="20"/>
        <v/>
      </c>
      <c r="AB103" s="3" t="str">
        <f t="shared" si="20"/>
        <v/>
      </c>
      <c r="AC103" s="3" t="str">
        <f t="shared" si="20"/>
        <v/>
      </c>
      <c r="AD103" s="3" t="str">
        <f t="shared" si="20"/>
        <v/>
      </c>
      <c r="AE103" s="3" t="str">
        <f t="shared" si="20"/>
        <v/>
      </c>
      <c r="AF103" s="3" t="str">
        <f t="shared" si="20"/>
        <v/>
      </c>
      <c r="AG103" s="3" t="str">
        <f t="shared" si="20"/>
        <v/>
      </c>
      <c r="AH103" s="3" t="str">
        <f t="shared" si="21"/>
        <v/>
      </c>
      <c r="AI103" s="3" t="str">
        <f t="shared" si="21"/>
        <v/>
      </c>
      <c r="AJ103" s="3" t="str">
        <f t="shared" si="21"/>
        <v/>
      </c>
      <c r="AK103" s="3" t="str">
        <f t="shared" si="21"/>
        <v/>
      </c>
      <c r="AL103" s="3" t="str">
        <f t="shared" si="21"/>
        <v/>
      </c>
      <c r="AM103" s="3" t="str">
        <f t="shared" si="21"/>
        <v/>
      </c>
      <c r="AN103" s="3" t="str">
        <f t="shared" si="21"/>
        <v/>
      </c>
      <c r="AO103" s="3" t="str">
        <f t="shared" si="21"/>
        <v/>
      </c>
      <c r="AP103" s="3" t="str">
        <f t="shared" si="21"/>
        <v/>
      </c>
      <c r="AQ103" s="3" t="str">
        <f t="shared" si="21"/>
        <v/>
      </c>
      <c r="AR103" s="3" t="str">
        <f t="shared" si="21"/>
        <v/>
      </c>
      <c r="AS103" s="3" t="str">
        <f t="shared" si="21"/>
        <v/>
      </c>
      <c r="AT103" s="3" t="str">
        <f t="shared" si="21"/>
        <v/>
      </c>
    </row>
    <row r="104" spans="1:46" ht="15.75" customHeight="1" x14ac:dyDescent="0.25">
      <c r="A104" s="807" t="s">
        <v>47</v>
      </c>
      <c r="B104" s="152">
        <v>0.29166666666666669</v>
      </c>
      <c r="C104" s="136" t="str">
        <f>IFERROR(IF('PROGRAM-DERS'!C108="","",VLOOKUP('PROGRAM-DERS'!C108,Dersler!$A:$B,2,0)),"")</f>
        <v/>
      </c>
      <c r="D104" s="36" t="str">
        <f>IFERROR(IF('PROGRAM-DERS'!D108="","",VLOOKUP('PROGRAM-DERS'!D108,Dersler!$A:$B,2,0)),"")</f>
        <v/>
      </c>
      <c r="E104" s="107" t="str">
        <f>IFERROR(IF('PROGRAM-DERS'!E108="","",VLOOKUP('PROGRAM-DERS'!E108,Dersler!$A:$B,2,0)),"")</f>
        <v/>
      </c>
      <c r="F104" s="146" t="str">
        <f>IFERROR(IF('PROGRAM-DERS'!F108="","",VLOOKUP('PROGRAM-DERS'!F108,Dersler!$A:$B,2,0)),"")</f>
        <v/>
      </c>
      <c r="G104" s="224" t="str">
        <f>IFERROR(IF('PROGRAM-DERS'!#REF!="","",VLOOKUP('PROGRAM-DERS'!#REF!,Dersler!$A:$B,2,0)),"")</f>
        <v/>
      </c>
      <c r="H104" s="136" t="str">
        <f>IFERROR(IF('PROGRAM-DERS'!G108="","",VLOOKUP('PROGRAM-DERS'!G108,Dersler!$A:$B,2,0)),"")</f>
        <v/>
      </c>
      <c r="I104" s="36" t="str">
        <f>IFERROR(IF('PROGRAM-DERS'!H108="","",VLOOKUP('PROGRAM-DERS'!H108,Dersler!$A:$B,2,0)),"")</f>
        <v/>
      </c>
      <c r="J104" s="36" t="str">
        <f>IFERROR(IF('PROGRAM-DERS'!I108="","",VLOOKUP('PROGRAM-DERS'!I108,Dersler!$A:$B,2,0)),"")</f>
        <v/>
      </c>
      <c r="K104" s="36" t="str">
        <f>IFERROR(IF('PROGRAM-DERS'!J108="","",VLOOKUP('PROGRAM-DERS'!J108,Dersler!$A:$B,2,0)),"")</f>
        <v/>
      </c>
      <c r="L104" s="136" t="str">
        <f>IFERROR(IF('PROGRAM-DERS'!K108="","",VLOOKUP('PROGRAM-DERS'!K108,Dersler!$A:$B,2,0)),"")</f>
        <v/>
      </c>
      <c r="M104" s="36" t="str">
        <f>IFERROR(IF('PROGRAM-DERS'!L108="","",VLOOKUP('PROGRAM-DERS'!L108,Dersler!$A:$B,2,0)),"")</f>
        <v/>
      </c>
      <c r="N104" s="36" t="str">
        <f>IFERROR(IF('PROGRAM-DERS'!M108="","",VLOOKUP('PROGRAM-DERS'!M108,Dersler!$A:$B,2,0)),"")</f>
        <v/>
      </c>
      <c r="O104" s="36" t="str">
        <f>IFERROR(IF('PROGRAM-DERS'!N108="","",VLOOKUP('PROGRAM-DERS'!N108,Dersler!$A:$B,2,0)),"")</f>
        <v/>
      </c>
      <c r="P104" s="147" t="str">
        <f>IFERROR(IF('PROGRAM-DERS'!O108="","",VLOOKUP('PROGRAM-DERS'!O108,Dersler!$A:$B,2,0)),"")</f>
        <v/>
      </c>
      <c r="Q104" s="36" t="str">
        <f>IFERROR(IF('PROGRAM-DERS'!P108="","",VLOOKUP('PROGRAM-DERS'!P108,Dersler!$A:$B,2,0)),"")</f>
        <v/>
      </c>
      <c r="R104" s="107" t="str">
        <f>IFERROR(IF('PROGRAM-DERS'!#REF!="","",VLOOKUP('PROGRAM-DERS'!#REF!,Dersler!$A:$B,2,0)),"")</f>
        <v/>
      </c>
      <c r="S104" s="107"/>
      <c r="T104" s="154" t="str">
        <f>IFERROR(IF('PROGRAM-DERS'!S108="","",VLOOKUP('PROGRAM-DERS'!S108,Dersler!$A:$B,2,0)),"")</f>
        <v/>
      </c>
      <c r="U104" s="137" t="str">
        <f>IFERROR(IF('PROGRAM-DERS'!T108="","",VLOOKUP('PROGRAM-DERS'!T108,Dersler!$A:$B,2,0)),"")</f>
        <v/>
      </c>
      <c r="V104" s="154" t="str">
        <f>IFERROR(IF('PROGRAM-DERS'!U108="","",VLOOKUP('PROGRAM-DERS'!U108,Dersler!$A:$B,2,0)),"")</f>
        <v/>
      </c>
      <c r="W104" s="138" t="str">
        <f>IFERROR(IF('PROGRAM-DERS'!V108="","",VLOOKUP('PROGRAM-DERS'!V108,Dersler!$A:$B,2,0)),"")</f>
        <v/>
      </c>
      <c r="X104" s="3" t="str">
        <f t="shared" si="20"/>
        <v/>
      </c>
      <c r="Y104" s="3" t="str">
        <f t="shared" si="20"/>
        <v/>
      </c>
      <c r="Z104" s="3" t="str">
        <f t="shared" si="20"/>
        <v/>
      </c>
      <c r="AA104" s="3" t="str">
        <f t="shared" si="20"/>
        <v/>
      </c>
      <c r="AB104" s="3" t="str">
        <f t="shared" si="20"/>
        <v/>
      </c>
      <c r="AC104" s="3" t="str">
        <f t="shared" si="20"/>
        <v/>
      </c>
      <c r="AD104" s="3" t="str">
        <f t="shared" si="20"/>
        <v/>
      </c>
      <c r="AE104" s="3" t="str">
        <f t="shared" si="20"/>
        <v/>
      </c>
      <c r="AF104" s="3" t="str">
        <f t="shared" si="20"/>
        <v/>
      </c>
      <c r="AG104" s="3" t="str">
        <f t="shared" si="20"/>
        <v/>
      </c>
      <c r="AH104" s="3" t="str">
        <f t="shared" si="21"/>
        <v/>
      </c>
      <c r="AI104" s="3" t="str">
        <f t="shared" si="21"/>
        <v/>
      </c>
      <c r="AJ104" s="3" t="str">
        <f t="shared" si="21"/>
        <v/>
      </c>
      <c r="AK104" s="3" t="str">
        <f t="shared" si="21"/>
        <v/>
      </c>
      <c r="AL104" s="3" t="str">
        <f t="shared" si="21"/>
        <v/>
      </c>
      <c r="AM104" s="3" t="str">
        <f t="shared" si="21"/>
        <v/>
      </c>
      <c r="AN104" s="3" t="str">
        <f t="shared" si="21"/>
        <v/>
      </c>
      <c r="AO104" s="3" t="str">
        <f t="shared" si="21"/>
        <v/>
      </c>
      <c r="AP104" s="3" t="str">
        <f t="shared" si="21"/>
        <v/>
      </c>
      <c r="AQ104" s="3" t="str">
        <f t="shared" si="21"/>
        <v/>
      </c>
      <c r="AR104" s="3" t="str">
        <f t="shared" si="21"/>
        <v/>
      </c>
      <c r="AS104" s="3" t="str">
        <f t="shared" si="21"/>
        <v/>
      </c>
      <c r="AT104" s="3" t="str">
        <f t="shared" si="21"/>
        <v/>
      </c>
    </row>
    <row r="105" spans="1:46" ht="15.75" customHeight="1" x14ac:dyDescent="0.25">
      <c r="A105" s="807"/>
      <c r="B105" s="102">
        <v>0.33333333333333331</v>
      </c>
      <c r="C105" s="31" t="str">
        <f>IFERROR(IF('PROGRAM-DERS'!C109="","",VLOOKUP('PROGRAM-DERS'!C109,Dersler!$A:$B,2,0)),"")</f>
        <v/>
      </c>
      <c r="D105" s="35" t="str">
        <f>IFERROR(IF('PROGRAM-DERS'!D109="","",VLOOKUP('PROGRAM-DERS'!D109,Dersler!$A:$B,2,0)),"")</f>
        <v/>
      </c>
      <c r="E105" s="32" t="str">
        <f>IFERROR(IF('PROGRAM-DERS'!E109="","",VLOOKUP('PROGRAM-DERS'!E109,Dersler!$A:$B,2,0)),"")</f>
        <v/>
      </c>
      <c r="F105" s="86" t="str">
        <f>IFERROR(IF('PROGRAM-DERS'!F109="","",VLOOKUP('PROGRAM-DERS'!F109,Dersler!$A:$B,2,0)),"")</f>
        <v/>
      </c>
      <c r="G105" s="222" t="str">
        <f>IFERROR(IF('PROGRAM-DERS'!#REF!="","",VLOOKUP('PROGRAM-DERS'!#REF!,Dersler!$A:$B,2,0)),"")</f>
        <v/>
      </c>
      <c r="H105" s="31" t="str">
        <f>IFERROR(IF('PROGRAM-DERS'!G109="","",VLOOKUP('PROGRAM-DERS'!G109,Dersler!$A:$B,2,0)),"")</f>
        <v/>
      </c>
      <c r="I105" s="35" t="str">
        <f>IFERROR(IF('PROGRAM-DERS'!H109="","",VLOOKUP('PROGRAM-DERS'!H109,Dersler!$A:$B,2,0)),"")</f>
        <v/>
      </c>
      <c r="J105" s="35" t="str">
        <f>IFERROR(IF('PROGRAM-DERS'!I109="","",VLOOKUP('PROGRAM-DERS'!I109,Dersler!$A:$B,2,0)),"")</f>
        <v/>
      </c>
      <c r="K105" s="35" t="str">
        <f>IFERROR(IF('PROGRAM-DERS'!J109="","",VLOOKUP('PROGRAM-DERS'!J109,Dersler!$A:$B,2,0)),"")</f>
        <v/>
      </c>
      <c r="L105" s="31" t="str">
        <f>IFERROR(IF('PROGRAM-DERS'!K109="","",VLOOKUP('PROGRAM-DERS'!K109,Dersler!$A:$B,2,0)),"")</f>
        <v/>
      </c>
      <c r="M105" s="35" t="str">
        <f>IFERROR(IF('PROGRAM-DERS'!L109="","",VLOOKUP('PROGRAM-DERS'!L109,Dersler!$A:$B,2,0)),"")</f>
        <v/>
      </c>
      <c r="N105" s="36" t="str">
        <f>IFERROR(IF('PROGRAM-DERS'!M109="","",VLOOKUP('PROGRAM-DERS'!M109,Dersler!$A:$B,2,0)),"")</f>
        <v/>
      </c>
      <c r="O105" s="36" t="str">
        <f>IFERROR(IF('PROGRAM-DERS'!N109="","",VLOOKUP('PROGRAM-DERS'!N109,Dersler!$A:$B,2,0)),"")</f>
        <v/>
      </c>
      <c r="P105" s="34" t="str">
        <f>IFERROR(IF('PROGRAM-DERS'!O109="","",VLOOKUP('PROGRAM-DERS'!O109,Dersler!$A:$B,2,0)),"")</f>
        <v/>
      </c>
      <c r="Q105" s="35" t="str">
        <f>IFERROR(IF('PROGRAM-DERS'!P109="","",VLOOKUP('PROGRAM-DERS'!P109,Dersler!$A:$B,2,0)),"")</f>
        <v/>
      </c>
      <c r="R105" s="32" t="str">
        <f>IFERROR(IF('PROGRAM-DERS'!#REF!="","",VLOOKUP('PROGRAM-DERS'!#REF!,Dersler!$A:$B,2,0)),"")</f>
        <v/>
      </c>
      <c r="S105" s="32"/>
      <c r="T105" s="116" t="str">
        <f>IFERROR(IF('PROGRAM-DERS'!S109="","",VLOOKUP('PROGRAM-DERS'!S109,Dersler!$A:$B,2,0)),"")</f>
        <v/>
      </c>
      <c r="U105" s="124" t="str">
        <f>IFERROR(IF('PROGRAM-DERS'!T109="","",VLOOKUP('PROGRAM-DERS'!T109,Dersler!$A:$B,2,0)),"")</f>
        <v/>
      </c>
      <c r="V105" s="116" t="str">
        <f>IFERROR(IF('PROGRAM-DERS'!U109="","",VLOOKUP('PROGRAM-DERS'!U109,Dersler!$A:$B,2,0)),"")</f>
        <v/>
      </c>
      <c r="W105" s="131" t="str">
        <f>IFERROR(IF('PROGRAM-DERS'!V109="","",VLOOKUP('PROGRAM-DERS'!V109,Dersler!$A:$B,2,0)),"")</f>
        <v/>
      </c>
      <c r="X105" s="3" t="str">
        <f t="shared" si="20"/>
        <v/>
      </c>
      <c r="Y105" s="3" t="str">
        <f t="shared" si="20"/>
        <v/>
      </c>
      <c r="Z105" s="3" t="str">
        <f t="shared" si="20"/>
        <v/>
      </c>
      <c r="AA105" s="3" t="str">
        <f t="shared" si="20"/>
        <v/>
      </c>
      <c r="AB105" s="3" t="str">
        <f t="shared" si="20"/>
        <v/>
      </c>
      <c r="AC105" s="3" t="str">
        <f t="shared" si="20"/>
        <v/>
      </c>
      <c r="AD105" s="3" t="str">
        <f t="shared" si="20"/>
        <v/>
      </c>
      <c r="AE105" s="3" t="str">
        <f t="shared" si="20"/>
        <v/>
      </c>
      <c r="AF105" s="3" t="str">
        <f t="shared" si="20"/>
        <v/>
      </c>
      <c r="AG105" s="3" t="str">
        <f t="shared" si="20"/>
        <v/>
      </c>
      <c r="AH105" s="3" t="str">
        <f t="shared" si="21"/>
        <v/>
      </c>
      <c r="AI105" s="3" t="str">
        <f t="shared" si="21"/>
        <v/>
      </c>
      <c r="AJ105" s="3" t="str">
        <f t="shared" si="21"/>
        <v/>
      </c>
      <c r="AK105" s="3" t="str">
        <f t="shared" si="21"/>
        <v/>
      </c>
      <c r="AL105" s="3" t="str">
        <f t="shared" si="21"/>
        <v/>
      </c>
      <c r="AM105" s="3" t="str">
        <f t="shared" si="21"/>
        <v/>
      </c>
      <c r="AN105" s="3" t="str">
        <f t="shared" si="21"/>
        <v/>
      </c>
      <c r="AO105" s="3" t="str">
        <f t="shared" si="21"/>
        <v/>
      </c>
      <c r="AP105" s="3" t="str">
        <f t="shared" si="21"/>
        <v/>
      </c>
      <c r="AQ105" s="3" t="str">
        <f t="shared" si="21"/>
        <v/>
      </c>
      <c r="AR105" s="3" t="str">
        <f t="shared" si="21"/>
        <v/>
      </c>
      <c r="AS105" s="3" t="str">
        <f t="shared" si="21"/>
        <v/>
      </c>
      <c r="AT105" s="3" t="str">
        <f t="shared" si="21"/>
        <v/>
      </c>
    </row>
    <row r="106" spans="1:46" ht="15.75" customHeight="1" x14ac:dyDescent="0.25">
      <c r="A106" s="807"/>
      <c r="B106" s="102">
        <v>0.375</v>
      </c>
      <c r="C106" s="31" t="str">
        <f>IFERROR(IF('PROGRAM-DERS'!C110="","",VLOOKUP('PROGRAM-DERS'!C110,Dersler!$A:$B,2,0)),"")</f>
        <v/>
      </c>
      <c r="D106" s="35" t="str">
        <f>IFERROR(IF('PROGRAM-DERS'!D110="","",VLOOKUP('PROGRAM-DERS'!D110,Dersler!$A:$B,2,0)),"")</f>
        <v/>
      </c>
      <c r="E106" s="107" t="str">
        <f>IFERROR(IF('PROGRAM-DERS'!E110="","",VLOOKUP('PROGRAM-DERS'!E110,Dersler!$A:$B,2,0)),"")</f>
        <v/>
      </c>
      <c r="F106" s="146" t="str">
        <f>IFERROR(IF('PROGRAM-DERS'!F110="","",VLOOKUP('PROGRAM-DERS'!F110,Dersler!$A:$B,2,0)),"")</f>
        <v/>
      </c>
      <c r="G106" s="224" t="str">
        <f>IFERROR(IF('PROGRAM-DERS'!#REF!="","",VLOOKUP('PROGRAM-DERS'!#REF!,Dersler!$A:$B,2,0)),"")</f>
        <v/>
      </c>
      <c r="H106" s="31" t="str">
        <f>IFERROR(IF('PROGRAM-DERS'!G110="","",VLOOKUP('PROGRAM-DERS'!G110,Dersler!$A:$B,2,0)),"")</f>
        <v/>
      </c>
      <c r="I106" s="35" t="str">
        <f>IFERROR(IF('PROGRAM-DERS'!H110="","",VLOOKUP('PROGRAM-DERS'!H110,Dersler!$A:$B,2,0)),"")</f>
        <v/>
      </c>
      <c r="J106" s="35" t="str">
        <f>IFERROR(IF('PROGRAM-DERS'!I110="","",VLOOKUP('PROGRAM-DERS'!I110,Dersler!$A:$B,2,0)),"")</f>
        <v/>
      </c>
      <c r="K106" s="35" t="str">
        <f>IFERROR(IF('PROGRAM-DERS'!J110="","",VLOOKUP('PROGRAM-DERS'!J110,Dersler!$A:$B,2,0)),"")</f>
        <v/>
      </c>
      <c r="L106" s="31" t="str">
        <f>IFERROR(IF('PROGRAM-DERS'!K110="","",VLOOKUP('PROGRAM-DERS'!K110,Dersler!$A:$B,2,0)),"")</f>
        <v/>
      </c>
      <c r="M106" s="35" t="str">
        <f>IFERROR(IF('PROGRAM-DERS'!L110="","",VLOOKUP('PROGRAM-DERS'!L110,Dersler!$A:$B,2,0)),"")</f>
        <v/>
      </c>
      <c r="N106" s="35" t="str">
        <f>IFERROR(IF('PROGRAM-DERS'!M110="","",VLOOKUP('PROGRAM-DERS'!M110,Dersler!$A:$B,2,0)),"")</f>
        <v/>
      </c>
      <c r="O106" s="35" t="str">
        <f>IFERROR(IF('PROGRAM-DERS'!N110="","",VLOOKUP('PROGRAM-DERS'!N110,Dersler!$A:$B,2,0)),"")</f>
        <v/>
      </c>
      <c r="P106" s="34" t="str">
        <f>IFERROR(IF('PROGRAM-DERS'!O110="","",VLOOKUP('PROGRAM-DERS'!O110,Dersler!$A:$B,2,0)),"")</f>
        <v/>
      </c>
      <c r="Q106" s="35" t="str">
        <f>IFERROR(IF('PROGRAM-DERS'!P110="","",VLOOKUP('PROGRAM-DERS'!P110,Dersler!$A:$B,2,0)),"")</f>
        <v/>
      </c>
      <c r="R106" s="32" t="str">
        <f>IFERROR(IF('PROGRAM-DERS'!#REF!="","",VLOOKUP('PROGRAM-DERS'!#REF!,Dersler!$A:$B,2,0)),"")</f>
        <v/>
      </c>
      <c r="S106" s="32"/>
      <c r="T106" s="116" t="str">
        <f>IFERROR(IF('PROGRAM-DERS'!S110="","",VLOOKUP('PROGRAM-DERS'!S110,Dersler!$A:$B,2,0)),"")</f>
        <v/>
      </c>
      <c r="U106" s="124" t="str">
        <f>IFERROR(IF('PROGRAM-DERS'!T110="","",VLOOKUP('PROGRAM-DERS'!T110,Dersler!$A:$B,2,0)),"")</f>
        <v/>
      </c>
      <c r="V106" s="116" t="str">
        <f>IFERROR(IF('PROGRAM-DERS'!U110="","",VLOOKUP('PROGRAM-DERS'!U110,Dersler!$A:$B,2,0)),"")</f>
        <v/>
      </c>
      <c r="W106" s="131" t="str">
        <f>IFERROR(IF('PROGRAM-DERS'!V110="","",VLOOKUP('PROGRAM-DERS'!V110,Dersler!$A:$B,2,0)),"")</f>
        <v/>
      </c>
      <c r="X106" s="3" t="str">
        <f t="shared" si="20"/>
        <v/>
      </c>
      <c r="Y106" s="3" t="str">
        <f t="shared" si="20"/>
        <v/>
      </c>
      <c r="Z106" s="3" t="str">
        <f t="shared" si="20"/>
        <v/>
      </c>
      <c r="AA106" s="3" t="str">
        <f t="shared" si="20"/>
        <v/>
      </c>
      <c r="AB106" s="3" t="str">
        <f t="shared" si="20"/>
        <v/>
      </c>
      <c r="AC106" s="3" t="str">
        <f t="shared" si="20"/>
        <v/>
      </c>
      <c r="AD106" s="3" t="str">
        <f t="shared" si="20"/>
        <v/>
      </c>
      <c r="AE106" s="3" t="str">
        <f t="shared" si="20"/>
        <v/>
      </c>
      <c r="AF106" s="3" t="str">
        <f t="shared" si="20"/>
        <v/>
      </c>
      <c r="AG106" s="3" t="str">
        <f t="shared" si="20"/>
        <v/>
      </c>
      <c r="AH106" s="3" t="str">
        <f t="shared" si="21"/>
        <v/>
      </c>
      <c r="AI106" s="3" t="str">
        <f t="shared" si="21"/>
        <v/>
      </c>
      <c r="AJ106" s="3" t="str">
        <f t="shared" si="21"/>
        <v/>
      </c>
      <c r="AK106" s="3" t="str">
        <f t="shared" si="21"/>
        <v/>
      </c>
      <c r="AL106" s="3" t="str">
        <f t="shared" si="21"/>
        <v/>
      </c>
      <c r="AM106" s="3" t="str">
        <f t="shared" si="21"/>
        <v/>
      </c>
      <c r="AN106" s="3" t="str">
        <f t="shared" si="21"/>
        <v/>
      </c>
      <c r="AO106" s="3" t="str">
        <f t="shared" si="21"/>
        <v/>
      </c>
      <c r="AP106" s="3" t="str">
        <f t="shared" si="21"/>
        <v/>
      </c>
      <c r="AQ106" s="3" t="str">
        <f t="shared" si="21"/>
        <v/>
      </c>
      <c r="AR106" s="3" t="str">
        <f t="shared" si="21"/>
        <v/>
      </c>
      <c r="AS106" s="3" t="str">
        <f t="shared" si="21"/>
        <v/>
      </c>
      <c r="AT106" s="3" t="str">
        <f t="shared" si="21"/>
        <v/>
      </c>
    </row>
    <row r="107" spans="1:46" ht="15.75" customHeight="1" x14ac:dyDescent="0.25">
      <c r="A107" s="807"/>
      <c r="B107" s="102">
        <v>0.41666666666666702</v>
      </c>
      <c r="C107" s="31" t="str">
        <f>IFERROR(IF('PROGRAM-DERS'!C111="","",VLOOKUP('PROGRAM-DERS'!C111,Dersler!$A:$B,2,0)),"")</f>
        <v/>
      </c>
      <c r="D107" s="35" t="str">
        <f>IFERROR(IF('PROGRAM-DERS'!D111="","",VLOOKUP('PROGRAM-DERS'!D111,Dersler!$A:$B,2,0)),"")</f>
        <v/>
      </c>
      <c r="E107" s="32" t="str">
        <f>IFERROR(IF('PROGRAM-DERS'!E111="","",VLOOKUP('PROGRAM-DERS'!E111,Dersler!$A:$B,2,0)),"")</f>
        <v/>
      </c>
      <c r="F107" s="86" t="str">
        <f>IFERROR(IF('PROGRAM-DERS'!F111="","",VLOOKUP('PROGRAM-DERS'!F111,Dersler!$A:$B,2,0)),"")</f>
        <v/>
      </c>
      <c r="G107" s="222" t="str">
        <f>IFERROR(IF('PROGRAM-DERS'!#REF!="","",VLOOKUP('PROGRAM-DERS'!#REF!,Dersler!$A:$B,2,0)),"")</f>
        <v/>
      </c>
      <c r="H107" s="31" t="str">
        <f>IFERROR(IF('PROGRAM-DERS'!G111="","",VLOOKUP('PROGRAM-DERS'!G111,Dersler!$A:$B,2,0)),"")</f>
        <v/>
      </c>
      <c r="I107" s="35" t="str">
        <f>IFERROR(IF('PROGRAM-DERS'!H111="","",VLOOKUP('PROGRAM-DERS'!H111,Dersler!$A:$B,2,0)),"")</f>
        <v/>
      </c>
      <c r="J107" s="35" t="str">
        <f>IFERROR(IF('PROGRAM-DERS'!I111="","",VLOOKUP('PROGRAM-DERS'!I111,Dersler!$A:$B,2,0)),"")</f>
        <v/>
      </c>
      <c r="K107" s="35" t="str">
        <f>IFERROR(IF('PROGRAM-DERS'!J111="","",VLOOKUP('PROGRAM-DERS'!J111,Dersler!$A:$B,2,0)),"")</f>
        <v/>
      </c>
      <c r="L107" s="31" t="str">
        <f>IFERROR(IF('PROGRAM-DERS'!K111="","",VLOOKUP('PROGRAM-DERS'!K111,Dersler!$A:$B,2,0)),"")</f>
        <v/>
      </c>
      <c r="M107" s="35" t="str">
        <f>IFERROR(IF('PROGRAM-DERS'!L111="","",VLOOKUP('PROGRAM-DERS'!L111,Dersler!$A:$B,2,0)),"")</f>
        <v/>
      </c>
      <c r="N107" s="35" t="str">
        <f>IFERROR(IF('PROGRAM-DERS'!M111="","",VLOOKUP('PROGRAM-DERS'!M111,Dersler!$A:$B,2,0)),"")</f>
        <v/>
      </c>
      <c r="O107" s="35" t="str">
        <f>IFERROR(IF('PROGRAM-DERS'!N111="","",VLOOKUP('PROGRAM-DERS'!N111,Dersler!$A:$B,2,0)),"")</f>
        <v/>
      </c>
      <c r="P107" s="34" t="str">
        <f>IFERROR(IF('PROGRAM-DERS'!O111="","",VLOOKUP('PROGRAM-DERS'!O111,Dersler!$A:$B,2,0)),"")</f>
        <v/>
      </c>
      <c r="Q107" s="35" t="str">
        <f>IFERROR(IF('PROGRAM-DERS'!P111="","",VLOOKUP('PROGRAM-DERS'!P111,Dersler!$A:$B,2,0)),"")</f>
        <v/>
      </c>
      <c r="R107" s="32" t="str">
        <f>IFERROR(IF('PROGRAM-DERS'!#REF!="","",VLOOKUP('PROGRAM-DERS'!#REF!,Dersler!$A:$B,2,0)),"")</f>
        <v/>
      </c>
      <c r="S107" s="32"/>
      <c r="T107" s="116" t="str">
        <f>IFERROR(IF('PROGRAM-DERS'!S111="","",VLOOKUP('PROGRAM-DERS'!S111,Dersler!$A:$B,2,0)),"")</f>
        <v/>
      </c>
      <c r="U107" s="124" t="str">
        <f>IFERROR(IF('PROGRAM-DERS'!T111="","",VLOOKUP('PROGRAM-DERS'!T111,Dersler!$A:$B,2,0)),"")</f>
        <v/>
      </c>
      <c r="V107" s="116" t="str">
        <f>IFERROR(IF('PROGRAM-DERS'!U111="","",VLOOKUP('PROGRAM-DERS'!U111,Dersler!$A:$B,2,0)),"")</f>
        <v/>
      </c>
      <c r="W107" s="131" t="str">
        <f>IFERROR(IF('PROGRAM-DERS'!V111="","",VLOOKUP('PROGRAM-DERS'!V111,Dersler!$A:$B,2,0)),"")</f>
        <v/>
      </c>
      <c r="X107" s="3" t="str">
        <f t="shared" si="20"/>
        <v/>
      </c>
      <c r="Y107" s="3" t="str">
        <f t="shared" si="20"/>
        <v/>
      </c>
      <c r="Z107" s="3" t="str">
        <f t="shared" si="20"/>
        <v/>
      </c>
      <c r="AA107" s="3" t="str">
        <f t="shared" si="20"/>
        <v/>
      </c>
      <c r="AB107" s="3" t="str">
        <f t="shared" si="20"/>
        <v/>
      </c>
      <c r="AC107" s="3" t="str">
        <f t="shared" si="20"/>
        <v/>
      </c>
      <c r="AD107" s="3" t="str">
        <f t="shared" si="20"/>
        <v/>
      </c>
      <c r="AE107" s="3" t="str">
        <f t="shared" si="20"/>
        <v/>
      </c>
      <c r="AF107" s="3" t="str">
        <f t="shared" si="20"/>
        <v/>
      </c>
      <c r="AG107" s="3" t="str">
        <f t="shared" si="20"/>
        <v/>
      </c>
      <c r="AH107" s="3" t="str">
        <f t="shared" si="21"/>
        <v/>
      </c>
      <c r="AI107" s="3" t="str">
        <f t="shared" si="21"/>
        <v/>
      </c>
      <c r="AJ107" s="3" t="str">
        <f t="shared" si="21"/>
        <v/>
      </c>
      <c r="AK107" s="3" t="str">
        <f t="shared" si="21"/>
        <v/>
      </c>
      <c r="AL107" s="3" t="str">
        <f t="shared" si="21"/>
        <v/>
      </c>
      <c r="AM107" s="3" t="str">
        <f t="shared" si="21"/>
        <v/>
      </c>
      <c r="AN107" s="3" t="str">
        <f t="shared" si="21"/>
        <v/>
      </c>
      <c r="AO107" s="3" t="str">
        <f t="shared" si="21"/>
        <v/>
      </c>
      <c r="AP107" s="3" t="str">
        <f t="shared" si="21"/>
        <v/>
      </c>
      <c r="AQ107" s="3" t="str">
        <f t="shared" si="21"/>
        <v/>
      </c>
      <c r="AR107" s="3" t="str">
        <f t="shared" si="21"/>
        <v/>
      </c>
      <c r="AS107" s="3" t="str">
        <f t="shared" si="21"/>
        <v/>
      </c>
      <c r="AT107" s="3" t="str">
        <f t="shared" si="21"/>
        <v/>
      </c>
    </row>
    <row r="108" spans="1:46" ht="15.75" customHeight="1" x14ac:dyDescent="0.25">
      <c r="A108" s="807"/>
      <c r="B108" s="102">
        <v>0.45833333333333398</v>
      </c>
      <c r="C108" s="31" t="str">
        <f>IFERROR(IF('PROGRAM-DERS'!C112="","",VLOOKUP('PROGRAM-DERS'!C112,Dersler!$A:$B,2,0)),"")</f>
        <v/>
      </c>
      <c r="D108" s="35" t="str">
        <f>IFERROR(IF('PROGRAM-DERS'!D112="","",VLOOKUP('PROGRAM-DERS'!D112,Dersler!$A:$B,2,0)),"")</f>
        <v/>
      </c>
      <c r="E108" s="32" t="str">
        <f>IFERROR(IF('PROGRAM-DERS'!E112="","",VLOOKUP('PROGRAM-DERS'!E112,Dersler!$A:$B,2,0)),"")</f>
        <v/>
      </c>
      <c r="F108" s="86" t="str">
        <f>IFERROR(IF('PROGRAM-DERS'!F112="","",VLOOKUP('PROGRAM-DERS'!F112,Dersler!$A:$B,2,0)),"")</f>
        <v/>
      </c>
      <c r="G108" s="222" t="str">
        <f>IFERROR(IF('PROGRAM-DERS'!#REF!="","",VLOOKUP('PROGRAM-DERS'!#REF!,Dersler!$A:$B,2,0)),"")</f>
        <v/>
      </c>
      <c r="H108" s="31" t="str">
        <f>IFERROR(IF('PROGRAM-DERS'!G112="","",VLOOKUP('PROGRAM-DERS'!G112,Dersler!$A:$B,2,0)),"")</f>
        <v/>
      </c>
      <c r="I108" s="35" t="str">
        <f>IFERROR(IF('PROGRAM-DERS'!H112="","",VLOOKUP('PROGRAM-DERS'!H112,Dersler!$A:$B,2,0)),"")</f>
        <v/>
      </c>
      <c r="J108" s="35" t="str">
        <f>IFERROR(IF('PROGRAM-DERS'!I112="","",VLOOKUP('PROGRAM-DERS'!I112,Dersler!$A:$B,2,0)),"")</f>
        <v/>
      </c>
      <c r="K108" s="35" t="str">
        <f>IFERROR(IF('PROGRAM-DERS'!J112="","",VLOOKUP('PROGRAM-DERS'!J112,Dersler!$A:$B,2,0)),"")</f>
        <v/>
      </c>
      <c r="L108" s="31" t="str">
        <f>IFERROR(IF('PROGRAM-DERS'!K112="","",VLOOKUP('PROGRAM-DERS'!K112,Dersler!$A:$B,2,0)),"")</f>
        <v/>
      </c>
      <c r="M108" s="35" t="str">
        <f>IFERROR(IF('PROGRAM-DERS'!L112="","",VLOOKUP('PROGRAM-DERS'!L112,Dersler!$A:$B,2,0)),"")</f>
        <v/>
      </c>
      <c r="N108" s="35" t="str">
        <f>IFERROR(IF('PROGRAM-DERS'!M112="","",VLOOKUP('PROGRAM-DERS'!M112,Dersler!$A:$B,2,0)),"")</f>
        <v/>
      </c>
      <c r="O108" s="35" t="str">
        <f>IFERROR(IF('PROGRAM-DERS'!N112="","",VLOOKUP('PROGRAM-DERS'!N112,Dersler!$A:$B,2,0)),"")</f>
        <v/>
      </c>
      <c r="P108" s="34" t="str">
        <f>IFERROR(IF('PROGRAM-DERS'!O112="","",VLOOKUP('PROGRAM-DERS'!O112,Dersler!$A:$B,2,0)),"")</f>
        <v/>
      </c>
      <c r="Q108" s="35" t="str">
        <f>IFERROR(IF('PROGRAM-DERS'!P112="","",VLOOKUP('PROGRAM-DERS'!P112,Dersler!$A:$B,2,0)),"")</f>
        <v/>
      </c>
      <c r="R108" s="32" t="str">
        <f>IFERROR(IF('PROGRAM-DERS'!#REF!="","",VLOOKUP('PROGRAM-DERS'!#REF!,Dersler!$A:$B,2,0)),"")</f>
        <v/>
      </c>
      <c r="S108" s="32"/>
      <c r="T108" s="116" t="str">
        <f>IFERROR(IF('PROGRAM-DERS'!S112="","",VLOOKUP('PROGRAM-DERS'!S112,Dersler!$A:$B,2,0)),"")</f>
        <v/>
      </c>
      <c r="U108" s="124" t="str">
        <f>IFERROR(IF('PROGRAM-DERS'!T112="","",VLOOKUP('PROGRAM-DERS'!T112,Dersler!$A:$B,2,0)),"")</f>
        <v/>
      </c>
      <c r="V108" s="116" t="str">
        <f>IFERROR(IF('PROGRAM-DERS'!U112="","",VLOOKUP('PROGRAM-DERS'!U112,Dersler!$A:$B,2,0)),"")</f>
        <v/>
      </c>
      <c r="W108" s="131" t="str">
        <f>IFERROR(IF('PROGRAM-DERS'!V112="","",VLOOKUP('PROGRAM-DERS'!V112,Dersler!$A:$B,2,0)),"")</f>
        <v/>
      </c>
      <c r="X108" s="3" t="str">
        <f t="shared" si="20"/>
        <v/>
      </c>
      <c r="Y108" s="3" t="str">
        <f t="shared" si="20"/>
        <v/>
      </c>
      <c r="Z108" s="3" t="str">
        <f t="shared" si="20"/>
        <v/>
      </c>
      <c r="AA108" s="3" t="str">
        <f t="shared" si="20"/>
        <v/>
      </c>
      <c r="AB108" s="3" t="str">
        <f t="shared" si="20"/>
        <v/>
      </c>
      <c r="AC108" s="3" t="str">
        <f t="shared" si="20"/>
        <v/>
      </c>
      <c r="AD108" s="3" t="str">
        <f t="shared" si="20"/>
        <v/>
      </c>
      <c r="AE108" s="3" t="str">
        <f t="shared" si="20"/>
        <v/>
      </c>
      <c r="AF108" s="3" t="str">
        <f t="shared" si="20"/>
        <v/>
      </c>
      <c r="AG108" s="3" t="str">
        <f t="shared" si="20"/>
        <v/>
      </c>
      <c r="AH108" s="3" t="str">
        <f t="shared" si="21"/>
        <v/>
      </c>
      <c r="AI108" s="3" t="str">
        <f t="shared" si="21"/>
        <v/>
      </c>
      <c r="AJ108" s="3" t="str">
        <f t="shared" si="21"/>
        <v/>
      </c>
      <c r="AK108" s="3" t="str">
        <f t="shared" si="21"/>
        <v/>
      </c>
      <c r="AL108" s="3" t="str">
        <f t="shared" si="21"/>
        <v/>
      </c>
      <c r="AM108" s="3" t="str">
        <f t="shared" si="21"/>
        <v/>
      </c>
      <c r="AN108" s="3" t="str">
        <f t="shared" si="21"/>
        <v/>
      </c>
      <c r="AO108" s="3" t="str">
        <f t="shared" si="21"/>
        <v/>
      </c>
      <c r="AP108" s="3" t="str">
        <f t="shared" si="21"/>
        <v/>
      </c>
      <c r="AQ108" s="3" t="str">
        <f t="shared" si="21"/>
        <v/>
      </c>
      <c r="AR108" s="3" t="str">
        <f t="shared" si="21"/>
        <v/>
      </c>
      <c r="AS108" s="3" t="str">
        <f t="shared" si="21"/>
        <v/>
      </c>
      <c r="AT108" s="3" t="str">
        <f t="shared" si="21"/>
        <v/>
      </c>
    </row>
    <row r="109" spans="1:46" ht="15.75" customHeight="1" x14ac:dyDescent="0.25">
      <c r="A109" s="807"/>
      <c r="B109" s="102">
        <v>0.5</v>
      </c>
      <c r="C109" s="31" t="str">
        <f>IFERROR(IF('PROGRAM-DERS'!C113="","",VLOOKUP('PROGRAM-DERS'!C113,Dersler!$A:$B,2,0)),"")</f>
        <v/>
      </c>
      <c r="D109" s="35" t="str">
        <f>IFERROR(IF('PROGRAM-DERS'!D113="","",VLOOKUP('PROGRAM-DERS'!D113,Dersler!$A:$B,2,0)),"")</f>
        <v/>
      </c>
      <c r="E109" s="32" t="str">
        <f>IFERROR(IF('PROGRAM-DERS'!E113="","",VLOOKUP('PROGRAM-DERS'!E113,Dersler!$A:$B,2,0)),"")</f>
        <v/>
      </c>
      <c r="F109" s="86" t="str">
        <f>IFERROR(IF('PROGRAM-DERS'!F113="","",VLOOKUP('PROGRAM-DERS'!F113,Dersler!$A:$B,2,0)),"")</f>
        <v/>
      </c>
      <c r="G109" s="222" t="str">
        <f>IFERROR(IF('PROGRAM-DERS'!#REF!="","",VLOOKUP('PROGRAM-DERS'!#REF!,Dersler!$A:$B,2,0)),"")</f>
        <v/>
      </c>
      <c r="H109" s="31" t="str">
        <f>IFERROR(IF('PROGRAM-DERS'!G113="","",VLOOKUP('PROGRAM-DERS'!G113,Dersler!$A:$B,2,0)),"")</f>
        <v/>
      </c>
      <c r="I109" s="35" t="str">
        <f>IFERROR(IF('PROGRAM-DERS'!H113="","",VLOOKUP('PROGRAM-DERS'!H113,Dersler!$A:$B,2,0)),"")</f>
        <v/>
      </c>
      <c r="J109" s="35" t="str">
        <f>IFERROR(IF('PROGRAM-DERS'!I113="","",VLOOKUP('PROGRAM-DERS'!I113,Dersler!$A:$B,2,0)),"")</f>
        <v/>
      </c>
      <c r="K109" s="35" t="str">
        <f>IFERROR(IF('PROGRAM-DERS'!J113="","",VLOOKUP('PROGRAM-DERS'!J113,Dersler!$A:$B,2,0)),"")</f>
        <v/>
      </c>
      <c r="L109" s="31" t="str">
        <f>IFERROR(IF('PROGRAM-DERS'!K113="","",VLOOKUP('PROGRAM-DERS'!K113,Dersler!$A:$B,2,0)),"")</f>
        <v/>
      </c>
      <c r="M109" s="35" t="str">
        <f>IFERROR(IF('PROGRAM-DERS'!L113="","",VLOOKUP('PROGRAM-DERS'!L113,Dersler!$A:$B,2,0)),"")</f>
        <v/>
      </c>
      <c r="N109" s="35" t="str">
        <f>IFERROR(IF('PROGRAM-DERS'!M113="","",VLOOKUP('PROGRAM-DERS'!M113,Dersler!$A:$B,2,0)),"")</f>
        <v/>
      </c>
      <c r="O109" s="35" t="str">
        <f>IFERROR(IF('PROGRAM-DERS'!N113="","",VLOOKUP('PROGRAM-DERS'!N113,Dersler!$A:$B,2,0)),"")</f>
        <v/>
      </c>
      <c r="P109" s="34" t="str">
        <f>IFERROR(IF('PROGRAM-DERS'!O113="","",VLOOKUP('PROGRAM-DERS'!O113,Dersler!$A:$B,2,0)),"")</f>
        <v/>
      </c>
      <c r="Q109" s="35" t="str">
        <f>IFERROR(IF('PROGRAM-DERS'!P113="","",VLOOKUP('PROGRAM-DERS'!P113,Dersler!$A:$B,2,0)),"")</f>
        <v/>
      </c>
      <c r="R109" s="32" t="str">
        <f>IFERROR(IF('PROGRAM-DERS'!#REF!="","",VLOOKUP('PROGRAM-DERS'!#REF!,Dersler!$A:$B,2,0)),"")</f>
        <v/>
      </c>
      <c r="S109" s="32"/>
      <c r="T109" s="116" t="str">
        <f>IFERROR(IF('PROGRAM-DERS'!S113="","",VLOOKUP('PROGRAM-DERS'!S113,Dersler!$A:$B,2,0)),"")</f>
        <v/>
      </c>
      <c r="U109" s="124" t="str">
        <f>IFERROR(IF('PROGRAM-DERS'!T113="","",VLOOKUP('PROGRAM-DERS'!T113,Dersler!$A:$B,2,0)),"")</f>
        <v/>
      </c>
      <c r="V109" s="116" t="str">
        <f>IFERROR(IF('PROGRAM-DERS'!U113="","",VLOOKUP('PROGRAM-DERS'!U113,Dersler!$A:$B,2,0)),"")</f>
        <v/>
      </c>
      <c r="W109" s="131" t="str">
        <f>IFERROR(IF('PROGRAM-DERS'!V113="","",VLOOKUP('PROGRAM-DERS'!V113,Dersler!$A:$B,2,0)),"")</f>
        <v/>
      </c>
      <c r="X109" s="3" t="str">
        <f t="shared" si="20"/>
        <v/>
      </c>
      <c r="Y109" s="3" t="str">
        <f t="shared" si="20"/>
        <v/>
      </c>
      <c r="Z109" s="3" t="str">
        <f t="shared" si="20"/>
        <v/>
      </c>
      <c r="AA109" s="3" t="str">
        <f t="shared" si="20"/>
        <v/>
      </c>
      <c r="AB109" s="3" t="str">
        <f t="shared" si="20"/>
        <v/>
      </c>
      <c r="AC109" s="3" t="str">
        <f t="shared" si="20"/>
        <v/>
      </c>
      <c r="AD109" s="3" t="str">
        <f t="shared" si="20"/>
        <v/>
      </c>
      <c r="AE109" s="3" t="str">
        <f t="shared" si="20"/>
        <v/>
      </c>
      <c r="AF109" s="3" t="str">
        <f t="shared" si="20"/>
        <v/>
      </c>
      <c r="AG109" s="3" t="str">
        <f t="shared" si="20"/>
        <v/>
      </c>
      <c r="AH109" s="3" t="str">
        <f t="shared" si="21"/>
        <v/>
      </c>
      <c r="AI109" s="3" t="str">
        <f t="shared" si="21"/>
        <v/>
      </c>
      <c r="AJ109" s="3" t="str">
        <f t="shared" si="21"/>
        <v/>
      </c>
      <c r="AK109" s="3" t="str">
        <f t="shared" si="21"/>
        <v/>
      </c>
      <c r="AL109" s="3" t="str">
        <f t="shared" si="21"/>
        <v/>
      </c>
      <c r="AM109" s="3" t="str">
        <f t="shared" si="21"/>
        <v/>
      </c>
      <c r="AN109" s="3" t="str">
        <f t="shared" si="21"/>
        <v/>
      </c>
      <c r="AO109" s="3" t="str">
        <f t="shared" si="21"/>
        <v/>
      </c>
      <c r="AP109" s="3" t="str">
        <f t="shared" si="21"/>
        <v/>
      </c>
      <c r="AQ109" s="3" t="str">
        <f t="shared" si="21"/>
        <v/>
      </c>
      <c r="AR109" s="3" t="str">
        <f t="shared" si="21"/>
        <v/>
      </c>
      <c r="AS109" s="3" t="str">
        <f t="shared" si="21"/>
        <v/>
      </c>
      <c r="AT109" s="3" t="str">
        <f t="shared" si="21"/>
        <v/>
      </c>
    </row>
    <row r="110" spans="1:46" ht="15.75" customHeight="1" x14ac:dyDescent="0.25">
      <c r="A110" s="807"/>
      <c r="B110" s="102">
        <v>0.54166666666666696</v>
      </c>
      <c r="C110" s="31" t="str">
        <f>IFERROR(IF('PROGRAM-DERS'!C114="","",VLOOKUP('PROGRAM-DERS'!C114,Dersler!$A:$B,2,0)),"")</f>
        <v/>
      </c>
      <c r="D110" s="35" t="str">
        <f>IFERROR(IF('PROGRAM-DERS'!D114="","",VLOOKUP('PROGRAM-DERS'!D114,Dersler!$A:$B,2,0)),"")</f>
        <v/>
      </c>
      <c r="E110" s="32" t="str">
        <f>IFERROR(IF('PROGRAM-DERS'!E114="","",VLOOKUP('PROGRAM-DERS'!E114,Dersler!$A:$B,2,0)),"")</f>
        <v/>
      </c>
      <c r="F110" s="86" t="str">
        <f>IFERROR(IF('PROGRAM-DERS'!F114="","",VLOOKUP('PROGRAM-DERS'!F114,Dersler!$A:$B,2,0)),"")</f>
        <v/>
      </c>
      <c r="G110" s="222" t="str">
        <f>IFERROR(IF('PROGRAM-DERS'!#REF!="","",VLOOKUP('PROGRAM-DERS'!#REF!,Dersler!$A:$B,2,0)),"")</f>
        <v/>
      </c>
      <c r="H110" s="31" t="str">
        <f>IFERROR(IF('PROGRAM-DERS'!G114="","",VLOOKUP('PROGRAM-DERS'!G114,Dersler!$A:$B,2,0)),"")</f>
        <v/>
      </c>
      <c r="I110" s="35" t="str">
        <f>IFERROR(IF('PROGRAM-DERS'!H114="","",VLOOKUP('PROGRAM-DERS'!H114,Dersler!$A:$B,2,0)),"")</f>
        <v/>
      </c>
      <c r="J110" s="35" t="str">
        <f>IFERROR(IF('PROGRAM-DERS'!I114="","",VLOOKUP('PROGRAM-DERS'!I114,Dersler!$A:$B,2,0)),"")</f>
        <v/>
      </c>
      <c r="K110" s="35" t="str">
        <f>IFERROR(IF('PROGRAM-DERS'!J114="","",VLOOKUP('PROGRAM-DERS'!J114,Dersler!$A:$B,2,0)),"")</f>
        <v/>
      </c>
      <c r="L110" s="31" t="str">
        <f>IFERROR(IF('PROGRAM-DERS'!K114="","",VLOOKUP('PROGRAM-DERS'!K114,Dersler!$A:$B,2,0)),"")</f>
        <v/>
      </c>
      <c r="M110" s="35" t="str">
        <f>IFERROR(IF('PROGRAM-DERS'!L114="","",VLOOKUP('PROGRAM-DERS'!L114,Dersler!$A:$B,2,0)),"")</f>
        <v/>
      </c>
      <c r="N110" s="35" t="str">
        <f>IFERROR(IF('PROGRAM-DERS'!M114="","",VLOOKUP('PROGRAM-DERS'!M114,Dersler!$A:$B,2,0)),"")</f>
        <v/>
      </c>
      <c r="O110" s="35" t="str">
        <f>IFERROR(IF('PROGRAM-DERS'!N114="","",VLOOKUP('PROGRAM-DERS'!N114,Dersler!$A:$B,2,0)),"")</f>
        <v/>
      </c>
      <c r="P110" s="34" t="str">
        <f>IFERROR(IF('PROGRAM-DERS'!O114="","",VLOOKUP('PROGRAM-DERS'!O114,Dersler!$A:$B,2,0)),"")</f>
        <v/>
      </c>
      <c r="Q110" s="35" t="str">
        <f>IFERROR(IF('PROGRAM-DERS'!P114="","",VLOOKUP('PROGRAM-DERS'!P114,Dersler!$A:$B,2,0)),"")</f>
        <v/>
      </c>
      <c r="R110" s="32" t="str">
        <f>IFERROR(IF('PROGRAM-DERS'!#REF!="","",VLOOKUP('PROGRAM-DERS'!#REF!,Dersler!$A:$B,2,0)),"")</f>
        <v/>
      </c>
      <c r="S110" s="32"/>
      <c r="T110" s="116" t="str">
        <f>IFERROR(IF('PROGRAM-DERS'!S114="","",VLOOKUP('PROGRAM-DERS'!S114,Dersler!$A:$B,2,0)),"")</f>
        <v/>
      </c>
      <c r="U110" s="124" t="str">
        <f>IFERROR(IF('PROGRAM-DERS'!T114="","",VLOOKUP('PROGRAM-DERS'!T114,Dersler!$A:$B,2,0)),"")</f>
        <v/>
      </c>
      <c r="V110" s="116" t="str">
        <f>IFERROR(IF('PROGRAM-DERS'!U114="","",VLOOKUP('PROGRAM-DERS'!U114,Dersler!$A:$B,2,0)),"")</f>
        <v/>
      </c>
      <c r="W110" s="131" t="str">
        <f>IFERROR(IF('PROGRAM-DERS'!V114="","",VLOOKUP('PROGRAM-DERS'!V114,Dersler!$A:$B,2,0)),"")</f>
        <v/>
      </c>
      <c r="X110" s="3" t="str">
        <f t="shared" si="20"/>
        <v/>
      </c>
      <c r="Y110" s="3" t="str">
        <f t="shared" si="20"/>
        <v/>
      </c>
      <c r="Z110" s="3" t="str">
        <f t="shared" si="20"/>
        <v/>
      </c>
      <c r="AA110" s="3" t="str">
        <f t="shared" si="20"/>
        <v/>
      </c>
      <c r="AB110" s="3" t="str">
        <f t="shared" si="20"/>
        <v/>
      </c>
      <c r="AC110" s="3" t="str">
        <f t="shared" si="20"/>
        <v/>
      </c>
      <c r="AD110" s="3" t="str">
        <f t="shared" si="20"/>
        <v/>
      </c>
      <c r="AE110" s="3" t="str">
        <f t="shared" si="20"/>
        <v/>
      </c>
      <c r="AF110" s="3" t="str">
        <f t="shared" si="20"/>
        <v/>
      </c>
      <c r="AG110" s="3" t="str">
        <f t="shared" si="20"/>
        <v/>
      </c>
      <c r="AH110" s="3" t="str">
        <f t="shared" si="21"/>
        <v/>
      </c>
      <c r="AI110" s="3" t="str">
        <f t="shared" si="21"/>
        <v/>
      </c>
      <c r="AJ110" s="3" t="str">
        <f t="shared" si="21"/>
        <v/>
      </c>
      <c r="AK110" s="3" t="str">
        <f t="shared" si="21"/>
        <v/>
      </c>
      <c r="AL110" s="3" t="str">
        <f t="shared" si="21"/>
        <v/>
      </c>
      <c r="AM110" s="3" t="str">
        <f t="shared" si="21"/>
        <v/>
      </c>
      <c r="AN110" s="3" t="str">
        <f t="shared" si="21"/>
        <v/>
      </c>
      <c r="AO110" s="3" t="str">
        <f t="shared" si="21"/>
        <v/>
      </c>
      <c r="AP110" s="3" t="str">
        <f t="shared" si="21"/>
        <v/>
      </c>
      <c r="AQ110" s="3" t="str">
        <f t="shared" si="21"/>
        <v/>
      </c>
      <c r="AR110" s="3" t="str">
        <f t="shared" si="21"/>
        <v/>
      </c>
      <c r="AS110" s="3" t="str">
        <f t="shared" si="21"/>
        <v/>
      </c>
      <c r="AT110" s="3" t="str">
        <f t="shared" si="21"/>
        <v/>
      </c>
    </row>
    <row r="111" spans="1:46" ht="15.75" customHeight="1" x14ac:dyDescent="0.25">
      <c r="A111" s="807"/>
      <c r="B111" s="102">
        <v>0.58333333333333304</v>
      </c>
      <c r="C111" s="31" t="str">
        <f>IFERROR(IF('PROGRAM-DERS'!C115="","",VLOOKUP('PROGRAM-DERS'!C115,Dersler!$A:$B,2,0)),"")</f>
        <v/>
      </c>
      <c r="D111" s="35" t="str">
        <f>IFERROR(IF('PROGRAM-DERS'!D115="","",VLOOKUP('PROGRAM-DERS'!D115,Dersler!$A:$B,2,0)),"")</f>
        <v/>
      </c>
      <c r="E111" s="32" t="str">
        <f>IFERROR(IF('PROGRAM-DERS'!E115="","",VLOOKUP('PROGRAM-DERS'!E115,Dersler!$A:$B,2,0)),"")</f>
        <v/>
      </c>
      <c r="F111" s="86" t="str">
        <f>IFERROR(IF('PROGRAM-DERS'!F115="","",VLOOKUP('PROGRAM-DERS'!F115,Dersler!$A:$B,2,0)),"")</f>
        <v/>
      </c>
      <c r="G111" s="222" t="str">
        <f>IFERROR(IF('PROGRAM-DERS'!#REF!="","",VLOOKUP('PROGRAM-DERS'!#REF!,Dersler!$A:$B,2,0)),"")</f>
        <v/>
      </c>
      <c r="H111" s="31" t="str">
        <f>IFERROR(IF('PROGRAM-DERS'!G115="","",VLOOKUP('PROGRAM-DERS'!G115,Dersler!$A:$B,2,0)),"")</f>
        <v/>
      </c>
      <c r="I111" s="35" t="str">
        <f>IFERROR(IF('PROGRAM-DERS'!H115="","",VLOOKUP('PROGRAM-DERS'!H115,Dersler!$A:$B,2,0)),"")</f>
        <v/>
      </c>
      <c r="J111" s="35" t="str">
        <f>IFERROR(IF('PROGRAM-DERS'!I115="","",VLOOKUP('PROGRAM-DERS'!I115,Dersler!$A:$B,2,0)),"")</f>
        <v/>
      </c>
      <c r="K111" s="35" t="str">
        <f>IFERROR(IF('PROGRAM-DERS'!J115="","",VLOOKUP('PROGRAM-DERS'!J115,Dersler!$A:$B,2,0)),"")</f>
        <v/>
      </c>
      <c r="L111" s="31" t="str">
        <f>IFERROR(IF('PROGRAM-DERS'!K115="","",VLOOKUP('PROGRAM-DERS'!K115,Dersler!$A:$B,2,0)),"")</f>
        <v/>
      </c>
      <c r="M111" s="35" t="str">
        <f>IFERROR(IF('PROGRAM-DERS'!L115="","",VLOOKUP('PROGRAM-DERS'!L115,Dersler!$A:$B,2,0)),"")</f>
        <v/>
      </c>
      <c r="N111" s="108" t="str">
        <f>IFERROR(IF('PROGRAM-DERS'!M115="","",VLOOKUP('PROGRAM-DERS'!M115,Dersler!$A:$B,2,0)),"")</f>
        <v/>
      </c>
      <c r="O111" s="108" t="str">
        <f>IFERROR(IF('PROGRAM-DERS'!N115="","",VLOOKUP('PROGRAM-DERS'!N115,Dersler!$A:$B,2,0)),"")</f>
        <v/>
      </c>
      <c r="P111" s="34" t="str">
        <f>IFERROR(IF('PROGRAM-DERS'!O115="","",VLOOKUP('PROGRAM-DERS'!O115,Dersler!$A:$B,2,0)),"")</f>
        <v/>
      </c>
      <c r="Q111" s="35" t="str">
        <f>IFERROR(IF('PROGRAM-DERS'!P115="","",VLOOKUP('PROGRAM-DERS'!P115,Dersler!$A:$B,2,0)),"")</f>
        <v/>
      </c>
      <c r="R111" s="32" t="str">
        <f>IFERROR(IF('PROGRAM-DERS'!#REF!="","",VLOOKUP('PROGRAM-DERS'!#REF!,Dersler!$A:$B,2,0)),"")</f>
        <v/>
      </c>
      <c r="S111" s="32"/>
      <c r="T111" s="116" t="str">
        <f>IFERROR(IF('PROGRAM-DERS'!S115="","",VLOOKUP('PROGRAM-DERS'!S115,Dersler!$A:$B,2,0)),"")</f>
        <v/>
      </c>
      <c r="U111" s="124" t="str">
        <f>IFERROR(IF('PROGRAM-DERS'!T115="","",VLOOKUP('PROGRAM-DERS'!T115,Dersler!$A:$B,2,0)),"")</f>
        <v/>
      </c>
      <c r="V111" s="116" t="str">
        <f>IFERROR(IF('PROGRAM-DERS'!U115="","",VLOOKUP('PROGRAM-DERS'!U115,Dersler!$A:$B,2,0)),"")</f>
        <v/>
      </c>
      <c r="W111" s="131" t="str">
        <f>IFERROR(IF('PROGRAM-DERS'!V115="","",VLOOKUP('PROGRAM-DERS'!V115,Dersler!$A:$B,2,0)),"")</f>
        <v/>
      </c>
      <c r="X111" s="3" t="str">
        <f t="shared" si="20"/>
        <v/>
      </c>
      <c r="Y111" s="3" t="str">
        <f t="shared" si="20"/>
        <v/>
      </c>
      <c r="Z111" s="3" t="str">
        <f t="shared" si="20"/>
        <v/>
      </c>
      <c r="AA111" s="3" t="str">
        <f t="shared" si="20"/>
        <v/>
      </c>
      <c r="AB111" s="3" t="str">
        <f t="shared" si="20"/>
        <v/>
      </c>
      <c r="AC111" s="3" t="str">
        <f t="shared" si="20"/>
        <v/>
      </c>
      <c r="AD111" s="3" t="str">
        <f t="shared" si="20"/>
        <v/>
      </c>
      <c r="AE111" s="3" t="str">
        <f t="shared" si="20"/>
        <v/>
      </c>
      <c r="AF111" s="3" t="str">
        <f t="shared" si="20"/>
        <v/>
      </c>
      <c r="AG111" s="3" t="str">
        <f t="shared" si="20"/>
        <v/>
      </c>
      <c r="AH111" s="3" t="str">
        <f t="shared" si="21"/>
        <v/>
      </c>
      <c r="AI111" s="3" t="str">
        <f t="shared" si="21"/>
        <v/>
      </c>
      <c r="AJ111" s="3" t="str">
        <f t="shared" si="21"/>
        <v/>
      </c>
      <c r="AK111" s="3" t="str">
        <f t="shared" si="21"/>
        <v/>
      </c>
      <c r="AL111" s="3" t="str">
        <f t="shared" si="21"/>
        <v/>
      </c>
      <c r="AM111" s="3" t="str">
        <f t="shared" si="21"/>
        <v/>
      </c>
      <c r="AN111" s="3" t="str">
        <f t="shared" si="21"/>
        <v/>
      </c>
      <c r="AO111" s="3" t="str">
        <f t="shared" si="21"/>
        <v/>
      </c>
      <c r="AP111" s="3" t="str">
        <f t="shared" si="21"/>
        <v/>
      </c>
      <c r="AQ111" s="3" t="str">
        <f t="shared" si="21"/>
        <v/>
      </c>
      <c r="AR111" s="3" t="str">
        <f t="shared" si="21"/>
        <v/>
      </c>
      <c r="AS111" s="3" t="str">
        <f t="shared" si="21"/>
        <v/>
      </c>
      <c r="AT111" s="3" t="str">
        <f t="shared" si="21"/>
        <v/>
      </c>
    </row>
    <row r="112" spans="1:46" ht="15.75" customHeight="1" x14ac:dyDescent="0.25">
      <c r="A112" s="807"/>
      <c r="B112" s="102">
        <v>0.625</v>
      </c>
      <c r="C112" s="31" t="str">
        <f>IFERROR(IF('PROGRAM-DERS'!C116="","",VLOOKUP('PROGRAM-DERS'!C116,Dersler!$A:$B,2,0)),"")</f>
        <v/>
      </c>
      <c r="D112" s="35" t="str">
        <f>IFERROR(IF('PROGRAM-DERS'!D116="","",VLOOKUP('PROGRAM-DERS'!D116,Dersler!$A:$B,2,0)),"")</f>
        <v/>
      </c>
      <c r="E112" s="32" t="str">
        <f>IFERROR(IF('PROGRAM-DERS'!E116="","",VLOOKUP('PROGRAM-DERS'!E116,Dersler!$A:$B,2,0)),"")</f>
        <v/>
      </c>
      <c r="F112" s="86" t="str">
        <f>IFERROR(IF('PROGRAM-DERS'!F116="","",VLOOKUP('PROGRAM-DERS'!F116,Dersler!$A:$B,2,0)),"")</f>
        <v/>
      </c>
      <c r="G112" s="222" t="str">
        <f>IFERROR(IF('PROGRAM-DERS'!#REF!="","",VLOOKUP('PROGRAM-DERS'!#REF!,Dersler!$A:$B,2,0)),"")</f>
        <v/>
      </c>
      <c r="H112" s="31" t="str">
        <f>IFERROR(IF('PROGRAM-DERS'!G116="","",VLOOKUP('PROGRAM-DERS'!G116,Dersler!$A:$B,2,0)),"")</f>
        <v/>
      </c>
      <c r="I112" s="35" t="str">
        <f>IFERROR(IF('PROGRAM-DERS'!H116="","",VLOOKUP('PROGRAM-DERS'!H116,Dersler!$A:$B,2,0)),"")</f>
        <v/>
      </c>
      <c r="J112" s="35" t="str">
        <f>IFERROR(IF('PROGRAM-DERS'!I116="","",VLOOKUP('PROGRAM-DERS'!I116,Dersler!$A:$B,2,0)),"")</f>
        <v/>
      </c>
      <c r="K112" s="35" t="str">
        <f>IFERROR(IF('PROGRAM-DERS'!J116="","",VLOOKUP('PROGRAM-DERS'!J116,Dersler!$A:$B,2,0)),"")</f>
        <v/>
      </c>
      <c r="L112" s="31" t="str">
        <f>IFERROR(IF('PROGRAM-DERS'!K116="","",VLOOKUP('PROGRAM-DERS'!K116,Dersler!$A:$B,2,0)),"")</f>
        <v/>
      </c>
      <c r="M112" s="35" t="str">
        <f>IFERROR(IF('PROGRAM-DERS'!L116="","",VLOOKUP('PROGRAM-DERS'!L116,Dersler!$A:$B,2,0)),"")</f>
        <v/>
      </c>
      <c r="N112" s="35" t="str">
        <f>IFERROR(IF('PROGRAM-DERS'!M116="","",VLOOKUP('PROGRAM-DERS'!M116,Dersler!$A:$B,2,0)),"")</f>
        <v/>
      </c>
      <c r="O112" s="35" t="str">
        <f>IFERROR(IF('PROGRAM-DERS'!N116="","",VLOOKUP('PROGRAM-DERS'!N116,Dersler!$A:$B,2,0)),"")</f>
        <v/>
      </c>
      <c r="P112" s="34" t="str">
        <f>IFERROR(IF('PROGRAM-DERS'!O116="","",VLOOKUP('PROGRAM-DERS'!O116,Dersler!$A:$B,2,0)),"")</f>
        <v/>
      </c>
      <c r="Q112" s="35" t="str">
        <f>IFERROR(IF('PROGRAM-DERS'!P116="","",VLOOKUP('PROGRAM-DERS'!P116,Dersler!$A:$B,2,0)),"")</f>
        <v/>
      </c>
      <c r="R112" s="32" t="str">
        <f>IFERROR(IF('PROGRAM-DERS'!#REF!="","",VLOOKUP('PROGRAM-DERS'!#REF!,Dersler!$A:$B,2,0)),"")</f>
        <v/>
      </c>
      <c r="S112" s="32"/>
      <c r="T112" s="116" t="str">
        <f>IFERROR(IF('PROGRAM-DERS'!S116="","",VLOOKUP('PROGRAM-DERS'!S116,Dersler!$A:$B,2,0)),"")</f>
        <v/>
      </c>
      <c r="U112" s="124" t="str">
        <f>IFERROR(IF('PROGRAM-DERS'!T116="","",VLOOKUP('PROGRAM-DERS'!T116,Dersler!$A:$B,2,0)),"")</f>
        <v/>
      </c>
      <c r="V112" s="116" t="str">
        <f>IFERROR(IF('PROGRAM-DERS'!U116="","",VLOOKUP('PROGRAM-DERS'!U116,Dersler!$A:$B,2,0)),"")</f>
        <v/>
      </c>
      <c r="W112" s="131" t="str">
        <f>IFERROR(IF('PROGRAM-DERS'!V116="","",VLOOKUP('PROGRAM-DERS'!V116,Dersler!$A:$B,2,0)),"")</f>
        <v/>
      </c>
      <c r="X112" s="3" t="str">
        <f t="shared" ref="X112:AG120" si="22">IF(COUNTIF($C112:$W112,X$1)+COUNTIF($C112:$W112,CONCATENATE(X$1," (O)"))&gt;1,"Uyarı","")</f>
        <v/>
      </c>
      <c r="Y112" s="3" t="str">
        <f t="shared" si="22"/>
        <v/>
      </c>
      <c r="Z112" s="3" t="str">
        <f t="shared" si="22"/>
        <v/>
      </c>
      <c r="AA112" s="3" t="str">
        <f t="shared" si="22"/>
        <v/>
      </c>
      <c r="AB112" s="3" t="str">
        <f t="shared" si="22"/>
        <v/>
      </c>
      <c r="AC112" s="3" t="str">
        <f t="shared" si="22"/>
        <v/>
      </c>
      <c r="AD112" s="3" t="str">
        <f t="shared" si="22"/>
        <v/>
      </c>
      <c r="AE112" s="3" t="str">
        <f t="shared" si="22"/>
        <v/>
      </c>
      <c r="AF112" s="3" t="str">
        <f t="shared" si="22"/>
        <v/>
      </c>
      <c r="AG112" s="3" t="str">
        <f t="shared" si="22"/>
        <v/>
      </c>
      <c r="AH112" s="3" t="str">
        <f t="shared" ref="AH112:AT120" si="23">IF(COUNTIF($C112:$W112,AH$1)+COUNTIF($C112:$W112,CONCATENATE(AH$1," (O)"))&gt;1,"Uyarı","")</f>
        <v/>
      </c>
      <c r="AI112" s="3" t="str">
        <f t="shared" si="23"/>
        <v/>
      </c>
      <c r="AJ112" s="3" t="str">
        <f t="shared" si="23"/>
        <v/>
      </c>
      <c r="AK112" s="3" t="str">
        <f t="shared" si="23"/>
        <v/>
      </c>
      <c r="AL112" s="3" t="str">
        <f t="shared" si="23"/>
        <v/>
      </c>
      <c r="AM112" s="3" t="str">
        <f t="shared" si="23"/>
        <v/>
      </c>
      <c r="AN112" s="3" t="str">
        <f t="shared" si="23"/>
        <v/>
      </c>
      <c r="AO112" s="3" t="str">
        <f t="shared" si="23"/>
        <v/>
      </c>
      <c r="AP112" s="3" t="str">
        <f t="shared" si="23"/>
        <v/>
      </c>
      <c r="AQ112" s="3" t="str">
        <f t="shared" si="23"/>
        <v/>
      </c>
      <c r="AR112" s="3" t="str">
        <f t="shared" si="23"/>
        <v/>
      </c>
      <c r="AS112" s="3" t="str">
        <f t="shared" si="23"/>
        <v/>
      </c>
      <c r="AT112" s="3" t="str">
        <f t="shared" si="23"/>
        <v/>
      </c>
    </row>
    <row r="113" spans="1:46" ht="15.75" customHeight="1" x14ac:dyDescent="0.25">
      <c r="A113" s="807"/>
      <c r="B113" s="102">
        <v>0.66666666666666696</v>
      </c>
      <c r="C113" s="31" t="str">
        <f>IFERROR(IF('PROGRAM-DERS'!C117="","",VLOOKUP('PROGRAM-DERS'!C117,Dersler!$A:$B,2,0)),"")</f>
        <v/>
      </c>
      <c r="D113" s="35" t="str">
        <f>IFERROR(IF('PROGRAM-DERS'!D117="","",VLOOKUP('PROGRAM-DERS'!D117,Dersler!$A:$B,2,0)),"")</f>
        <v/>
      </c>
      <c r="E113" s="32" t="str">
        <f>IFERROR(IF('PROGRAM-DERS'!E117="","",VLOOKUP('PROGRAM-DERS'!E117,Dersler!$A:$B,2,0)),"")</f>
        <v/>
      </c>
      <c r="F113" s="86" t="str">
        <f>IFERROR(IF('PROGRAM-DERS'!F117="","",VLOOKUP('PROGRAM-DERS'!F117,Dersler!$A:$B,2,0)),"")</f>
        <v/>
      </c>
      <c r="G113" s="222" t="str">
        <f>IFERROR(IF('PROGRAM-DERS'!#REF!="","",VLOOKUP('PROGRAM-DERS'!#REF!,Dersler!$A:$B,2,0)),"")</f>
        <v/>
      </c>
      <c r="H113" s="31" t="str">
        <f>IFERROR(IF('PROGRAM-DERS'!G117="","",VLOOKUP('PROGRAM-DERS'!G117,Dersler!$A:$B,2,0)),"")</f>
        <v/>
      </c>
      <c r="I113" s="35" t="str">
        <f>IFERROR(IF('PROGRAM-DERS'!H117="","",VLOOKUP('PROGRAM-DERS'!H117,Dersler!$A:$B,2,0)),"")</f>
        <v/>
      </c>
      <c r="J113" s="35" t="str">
        <f>IFERROR(IF('PROGRAM-DERS'!I117="","",VLOOKUP('PROGRAM-DERS'!I117,Dersler!$A:$B,2,0)),"")</f>
        <v/>
      </c>
      <c r="K113" s="35" t="str">
        <f>IFERROR(IF('PROGRAM-DERS'!J117="","",VLOOKUP('PROGRAM-DERS'!J117,Dersler!$A:$B,2,0)),"")</f>
        <v/>
      </c>
      <c r="L113" s="31" t="str">
        <f>IFERROR(IF('PROGRAM-DERS'!K117="","",VLOOKUP('PROGRAM-DERS'!K117,Dersler!$A:$B,2,0)),"")</f>
        <v/>
      </c>
      <c r="M113" s="35" t="str">
        <f>IFERROR(IF('PROGRAM-DERS'!L117="","",VLOOKUP('PROGRAM-DERS'!L117,Dersler!$A:$B,2,0)),"")</f>
        <v/>
      </c>
      <c r="N113" s="35" t="str">
        <f>IFERROR(IF('PROGRAM-DERS'!M117="","",VLOOKUP('PROGRAM-DERS'!M117,Dersler!$A:$B,2,0)),"")</f>
        <v/>
      </c>
      <c r="O113" s="35" t="str">
        <f>IFERROR(IF('PROGRAM-DERS'!N117="","",VLOOKUP('PROGRAM-DERS'!N117,Dersler!$A:$B,2,0)),"")</f>
        <v/>
      </c>
      <c r="P113" s="34" t="str">
        <f>IFERROR(IF('PROGRAM-DERS'!O117="","",VLOOKUP('PROGRAM-DERS'!O117,Dersler!$A:$B,2,0)),"")</f>
        <v/>
      </c>
      <c r="Q113" s="35" t="str">
        <f>IFERROR(IF('PROGRAM-DERS'!P117="","",VLOOKUP('PROGRAM-DERS'!P117,Dersler!$A:$B,2,0)),"")</f>
        <v/>
      </c>
      <c r="R113" s="32" t="str">
        <f>IFERROR(IF('PROGRAM-DERS'!#REF!="","",VLOOKUP('PROGRAM-DERS'!#REF!,Dersler!$A:$B,2,0)),"")</f>
        <v/>
      </c>
      <c r="S113" s="32"/>
      <c r="T113" s="116" t="str">
        <f>IFERROR(IF('PROGRAM-DERS'!S117="","",VLOOKUP('PROGRAM-DERS'!S117,Dersler!$A:$B,2,0)),"")</f>
        <v/>
      </c>
      <c r="U113" s="124" t="str">
        <f>IFERROR(IF('PROGRAM-DERS'!T117="","",VLOOKUP('PROGRAM-DERS'!T117,Dersler!$A:$B,2,0)),"")</f>
        <v/>
      </c>
      <c r="V113" s="116" t="str">
        <f>IFERROR(IF('PROGRAM-DERS'!U117="","",VLOOKUP('PROGRAM-DERS'!U117,Dersler!$A:$B,2,0)),"")</f>
        <v/>
      </c>
      <c r="W113" s="131" t="str">
        <f>IFERROR(IF('PROGRAM-DERS'!V117="","",VLOOKUP('PROGRAM-DERS'!V117,Dersler!$A:$B,2,0)),"")</f>
        <v/>
      </c>
      <c r="X113" s="3" t="str">
        <f t="shared" si="22"/>
        <v/>
      </c>
      <c r="Y113" s="3" t="str">
        <f t="shared" si="22"/>
        <v/>
      </c>
      <c r="Z113" s="3" t="str">
        <f t="shared" si="22"/>
        <v/>
      </c>
      <c r="AA113" s="3" t="str">
        <f t="shared" si="22"/>
        <v/>
      </c>
      <c r="AB113" s="3" t="str">
        <f t="shared" si="22"/>
        <v/>
      </c>
      <c r="AC113" s="3" t="str">
        <f t="shared" si="22"/>
        <v/>
      </c>
      <c r="AD113" s="3" t="str">
        <f t="shared" si="22"/>
        <v/>
      </c>
      <c r="AE113" s="3" t="str">
        <f t="shared" si="22"/>
        <v/>
      </c>
      <c r="AF113" s="3" t="str">
        <f t="shared" si="22"/>
        <v/>
      </c>
      <c r="AG113" s="3" t="str">
        <f t="shared" si="22"/>
        <v/>
      </c>
      <c r="AH113" s="3" t="str">
        <f t="shared" si="23"/>
        <v/>
      </c>
      <c r="AI113" s="3" t="str">
        <f t="shared" si="23"/>
        <v/>
      </c>
      <c r="AJ113" s="3" t="str">
        <f t="shared" si="23"/>
        <v/>
      </c>
      <c r="AK113" s="3" t="str">
        <f t="shared" si="23"/>
        <v/>
      </c>
      <c r="AL113" s="3" t="str">
        <f t="shared" si="23"/>
        <v/>
      </c>
      <c r="AM113" s="3" t="str">
        <f t="shared" si="23"/>
        <v/>
      </c>
      <c r="AN113" s="3" t="str">
        <f t="shared" si="23"/>
        <v/>
      </c>
      <c r="AO113" s="3" t="str">
        <f t="shared" si="23"/>
        <v/>
      </c>
      <c r="AP113" s="3" t="str">
        <f t="shared" si="23"/>
        <v/>
      </c>
      <c r="AQ113" s="3" t="str">
        <f t="shared" si="23"/>
        <v/>
      </c>
      <c r="AR113" s="3" t="str">
        <f t="shared" si="23"/>
        <v/>
      </c>
      <c r="AS113" s="3" t="str">
        <f t="shared" si="23"/>
        <v/>
      </c>
      <c r="AT113" s="3" t="str">
        <f t="shared" si="23"/>
        <v/>
      </c>
    </row>
    <row r="114" spans="1:46" ht="15.75" customHeight="1" x14ac:dyDescent="0.25">
      <c r="A114" s="807"/>
      <c r="B114" s="102">
        <v>0.70833333333333304</v>
      </c>
      <c r="C114" s="31" t="str">
        <f>IFERROR(IF('PROGRAM-DERS'!C118="","",VLOOKUP('PROGRAM-DERS'!C118,Dersler!$A:$B,2,0)),"")</f>
        <v/>
      </c>
      <c r="D114" s="35" t="str">
        <f>IFERROR(IF('PROGRAM-DERS'!D118="","",VLOOKUP('PROGRAM-DERS'!D118,Dersler!$A:$B,2,0)),"")</f>
        <v/>
      </c>
      <c r="E114" s="32" t="str">
        <f>IFERROR(IF('PROGRAM-DERS'!E118="","",VLOOKUP('PROGRAM-DERS'!E118,Dersler!$A:$B,2,0)),"")</f>
        <v/>
      </c>
      <c r="F114" s="86" t="str">
        <f>IFERROR(IF('PROGRAM-DERS'!F118="","",VLOOKUP('PROGRAM-DERS'!F118,Dersler!$A:$B,2,0)),"")</f>
        <v/>
      </c>
      <c r="G114" s="222" t="str">
        <f>IFERROR(IF('PROGRAM-DERS'!#REF!="","",VLOOKUP('PROGRAM-DERS'!#REF!,Dersler!$A:$B,2,0)),"")</f>
        <v/>
      </c>
      <c r="H114" s="31" t="str">
        <f>IFERROR(IF('PROGRAM-DERS'!G118="","",VLOOKUP('PROGRAM-DERS'!G118,Dersler!$A:$B,2,0)),"")</f>
        <v/>
      </c>
      <c r="I114" s="35" t="str">
        <f>IFERROR(IF('PROGRAM-DERS'!H118="","",VLOOKUP('PROGRAM-DERS'!H118,Dersler!$A:$B,2,0)),"")</f>
        <v/>
      </c>
      <c r="J114" s="35" t="str">
        <f>IFERROR(IF('PROGRAM-DERS'!I118="","",VLOOKUP('PROGRAM-DERS'!I118,Dersler!$A:$B,2,0)),"")</f>
        <v/>
      </c>
      <c r="K114" s="35" t="str">
        <f>IFERROR(IF('PROGRAM-DERS'!J118="","",VLOOKUP('PROGRAM-DERS'!J118,Dersler!$A:$B,2,0)),"")</f>
        <v/>
      </c>
      <c r="L114" s="31" t="str">
        <f>IFERROR(IF('PROGRAM-DERS'!K118="","",VLOOKUP('PROGRAM-DERS'!K118,Dersler!$A:$B,2,0)),"")</f>
        <v/>
      </c>
      <c r="M114" s="35" t="str">
        <f>IFERROR(IF('PROGRAM-DERS'!L118="","",VLOOKUP('PROGRAM-DERS'!L118,Dersler!$A:$B,2,0)),"")</f>
        <v/>
      </c>
      <c r="N114" s="35" t="str">
        <f>IFERROR(IF('PROGRAM-DERS'!M118="","",VLOOKUP('PROGRAM-DERS'!M118,Dersler!$A:$B,2,0)),"")</f>
        <v/>
      </c>
      <c r="O114" s="35" t="str">
        <f>IFERROR(IF('PROGRAM-DERS'!N118="","",VLOOKUP('PROGRAM-DERS'!N118,Dersler!$A:$B,2,0)),"")</f>
        <v/>
      </c>
      <c r="P114" s="34" t="str">
        <f>IFERROR(IF('PROGRAM-DERS'!O118="","",VLOOKUP('PROGRAM-DERS'!O118,Dersler!$A:$B,2,0)),"")</f>
        <v/>
      </c>
      <c r="Q114" s="35" t="str">
        <f>IFERROR(IF('PROGRAM-DERS'!P118="","",VLOOKUP('PROGRAM-DERS'!P118,Dersler!$A:$B,2,0)),"")</f>
        <v/>
      </c>
      <c r="R114" s="32" t="str">
        <f>IFERROR(IF('PROGRAM-DERS'!#REF!="","",VLOOKUP('PROGRAM-DERS'!#REF!,Dersler!$A:$B,2,0)),"")</f>
        <v/>
      </c>
      <c r="S114" s="32"/>
      <c r="T114" s="116" t="str">
        <f>IFERROR(IF('PROGRAM-DERS'!S118="","",VLOOKUP('PROGRAM-DERS'!S118,Dersler!$A:$B,2,0)),"")</f>
        <v/>
      </c>
      <c r="U114" s="124" t="str">
        <f>IFERROR(IF('PROGRAM-DERS'!T118="","",VLOOKUP('PROGRAM-DERS'!T118,Dersler!$A:$B,2,0)),"")</f>
        <v/>
      </c>
      <c r="V114" s="116" t="str">
        <f>IFERROR(IF('PROGRAM-DERS'!U118="","",VLOOKUP('PROGRAM-DERS'!U118,Dersler!$A:$B,2,0)),"")</f>
        <v/>
      </c>
      <c r="W114" s="131" t="str">
        <f>IFERROR(IF('PROGRAM-DERS'!V118="","",VLOOKUP('PROGRAM-DERS'!V118,Dersler!$A:$B,2,0)),"")</f>
        <v/>
      </c>
      <c r="X114" s="3" t="str">
        <f t="shared" si="22"/>
        <v/>
      </c>
      <c r="Y114" s="3" t="str">
        <f t="shared" si="22"/>
        <v/>
      </c>
      <c r="Z114" s="3" t="str">
        <f t="shared" si="22"/>
        <v/>
      </c>
      <c r="AA114" s="3" t="str">
        <f t="shared" si="22"/>
        <v/>
      </c>
      <c r="AB114" s="3" t="str">
        <f t="shared" si="22"/>
        <v/>
      </c>
      <c r="AC114" s="3" t="str">
        <f t="shared" si="22"/>
        <v/>
      </c>
      <c r="AD114" s="3" t="str">
        <f t="shared" si="22"/>
        <v/>
      </c>
      <c r="AE114" s="3" t="str">
        <f t="shared" si="22"/>
        <v/>
      </c>
      <c r="AF114" s="3" t="str">
        <f t="shared" si="22"/>
        <v/>
      </c>
      <c r="AG114" s="3" t="str">
        <f t="shared" si="22"/>
        <v/>
      </c>
      <c r="AH114" s="3" t="str">
        <f t="shared" si="23"/>
        <v/>
      </c>
      <c r="AI114" s="3" t="str">
        <f t="shared" si="23"/>
        <v/>
      </c>
      <c r="AJ114" s="3" t="str">
        <f t="shared" si="23"/>
        <v/>
      </c>
      <c r="AK114" s="3" t="str">
        <f t="shared" si="23"/>
        <v/>
      </c>
      <c r="AL114" s="3" t="str">
        <f t="shared" si="23"/>
        <v/>
      </c>
      <c r="AM114" s="3" t="str">
        <f t="shared" si="23"/>
        <v/>
      </c>
      <c r="AN114" s="3" t="str">
        <f t="shared" si="23"/>
        <v/>
      </c>
      <c r="AO114" s="3" t="str">
        <f t="shared" si="23"/>
        <v/>
      </c>
      <c r="AP114" s="3" t="str">
        <f t="shared" si="23"/>
        <v/>
      </c>
      <c r="AQ114" s="3" t="str">
        <f t="shared" si="23"/>
        <v/>
      </c>
      <c r="AR114" s="3" t="str">
        <f t="shared" si="23"/>
        <v/>
      </c>
      <c r="AS114" s="3" t="str">
        <f t="shared" si="23"/>
        <v/>
      </c>
      <c r="AT114" s="3" t="str">
        <f t="shared" si="23"/>
        <v/>
      </c>
    </row>
    <row r="115" spans="1:46" ht="15.75" customHeight="1" x14ac:dyDescent="0.25">
      <c r="A115" s="807"/>
      <c r="B115" s="102">
        <v>0.75</v>
      </c>
      <c r="C115" s="31" t="str">
        <f>IFERROR(IF('PROGRAM-DERS'!C119="","",VLOOKUP('PROGRAM-DERS'!C119,Dersler!$A:$B,2,0)),"")</f>
        <v/>
      </c>
      <c r="D115" s="35" t="str">
        <f>IFERROR(IF('PROGRAM-DERS'!D119="","",VLOOKUP('PROGRAM-DERS'!D119,Dersler!$A:$B,2,0)),"")</f>
        <v/>
      </c>
      <c r="E115" s="32" t="str">
        <f>IFERROR(IF('PROGRAM-DERS'!E119="","",VLOOKUP('PROGRAM-DERS'!E119,Dersler!$A:$B,2,0)),"")</f>
        <v/>
      </c>
      <c r="F115" s="86" t="str">
        <f>IFERROR(IF('PROGRAM-DERS'!F119="","",VLOOKUP('PROGRAM-DERS'!F119,Dersler!$A:$B,2,0)),"")</f>
        <v/>
      </c>
      <c r="G115" s="222" t="str">
        <f>IFERROR(IF('PROGRAM-DERS'!#REF!="","",VLOOKUP('PROGRAM-DERS'!#REF!,Dersler!$A:$B,2,0)),"")</f>
        <v/>
      </c>
      <c r="H115" s="31" t="str">
        <f>IFERROR(IF('PROGRAM-DERS'!G119="","",VLOOKUP('PROGRAM-DERS'!G119,Dersler!$A:$B,2,0)),"")</f>
        <v/>
      </c>
      <c r="I115" s="35" t="str">
        <f>IFERROR(IF('PROGRAM-DERS'!H119="","",VLOOKUP('PROGRAM-DERS'!H119,Dersler!$A:$B,2,0)),"")</f>
        <v/>
      </c>
      <c r="J115" s="35" t="str">
        <f>IFERROR(IF('PROGRAM-DERS'!I119="","",VLOOKUP('PROGRAM-DERS'!I119,Dersler!$A:$B,2,0)),"")</f>
        <v/>
      </c>
      <c r="K115" s="35" t="str">
        <f>IFERROR(IF('PROGRAM-DERS'!J119="","",VLOOKUP('PROGRAM-DERS'!J119,Dersler!$A:$B,2,0)),"")</f>
        <v/>
      </c>
      <c r="L115" s="31" t="str">
        <f>IFERROR(IF('PROGRAM-DERS'!K119="","",VLOOKUP('PROGRAM-DERS'!K119,Dersler!$A:$B,2,0)),"")</f>
        <v/>
      </c>
      <c r="M115" s="35" t="str">
        <f>IFERROR(IF('PROGRAM-DERS'!L119="","",VLOOKUP('PROGRAM-DERS'!L119,Dersler!$A:$B,2,0)),"")</f>
        <v/>
      </c>
      <c r="N115" s="35" t="str">
        <f>IFERROR(IF('PROGRAM-DERS'!M119="","",VLOOKUP('PROGRAM-DERS'!M119,Dersler!$A:$B,2,0)),"")</f>
        <v/>
      </c>
      <c r="O115" s="35" t="str">
        <f>IFERROR(IF('PROGRAM-DERS'!N119="","",VLOOKUP('PROGRAM-DERS'!N119,Dersler!$A:$B,2,0)),"")</f>
        <v/>
      </c>
      <c r="P115" s="34" t="str">
        <f>IFERROR(IF('PROGRAM-DERS'!O119="","",VLOOKUP('PROGRAM-DERS'!O119,Dersler!$A:$B,2,0)),"")</f>
        <v/>
      </c>
      <c r="Q115" s="35" t="str">
        <f>IFERROR(IF('PROGRAM-DERS'!P119="","",VLOOKUP('PROGRAM-DERS'!P119,Dersler!$A:$B,2,0)),"")</f>
        <v/>
      </c>
      <c r="R115" s="32" t="str">
        <f>IFERROR(IF('PROGRAM-DERS'!#REF!="","",VLOOKUP('PROGRAM-DERS'!#REF!,Dersler!$A:$B,2,0)),"")</f>
        <v/>
      </c>
      <c r="S115" s="32"/>
      <c r="T115" s="116" t="str">
        <f>IFERROR(IF('PROGRAM-DERS'!S119="","",VLOOKUP('PROGRAM-DERS'!S119,Dersler!$A:$B,2,0)),"")</f>
        <v/>
      </c>
      <c r="U115" s="124" t="str">
        <f>IFERROR(IF('PROGRAM-DERS'!T119="","",VLOOKUP('PROGRAM-DERS'!T119,Dersler!$A:$B,2,0)),"")</f>
        <v/>
      </c>
      <c r="V115" s="116" t="str">
        <f>IFERROR(IF('PROGRAM-DERS'!U119="","",VLOOKUP('PROGRAM-DERS'!U119,Dersler!$A:$B,2,0)),"")</f>
        <v/>
      </c>
      <c r="W115" s="131" t="str">
        <f>IFERROR(IF('PROGRAM-DERS'!V119="","",VLOOKUP('PROGRAM-DERS'!V119,Dersler!$A:$B,2,0)),"")</f>
        <v/>
      </c>
      <c r="X115" s="3" t="str">
        <f t="shared" si="22"/>
        <v/>
      </c>
      <c r="Y115" s="3" t="str">
        <f t="shared" si="22"/>
        <v/>
      </c>
      <c r="Z115" s="3" t="str">
        <f t="shared" si="22"/>
        <v/>
      </c>
      <c r="AA115" s="3" t="str">
        <f t="shared" si="22"/>
        <v/>
      </c>
      <c r="AB115" s="3" t="str">
        <f t="shared" si="22"/>
        <v/>
      </c>
      <c r="AC115" s="3" t="str">
        <f t="shared" si="22"/>
        <v/>
      </c>
      <c r="AD115" s="3" t="str">
        <f t="shared" si="22"/>
        <v/>
      </c>
      <c r="AE115" s="3" t="str">
        <f t="shared" si="22"/>
        <v/>
      </c>
      <c r="AF115" s="3" t="str">
        <f t="shared" si="22"/>
        <v/>
      </c>
      <c r="AG115" s="3" t="str">
        <f t="shared" si="22"/>
        <v/>
      </c>
      <c r="AH115" s="3" t="str">
        <f t="shared" si="23"/>
        <v/>
      </c>
      <c r="AI115" s="3" t="str">
        <f t="shared" si="23"/>
        <v/>
      </c>
      <c r="AJ115" s="3" t="str">
        <f t="shared" si="23"/>
        <v/>
      </c>
      <c r="AK115" s="3" t="str">
        <f t="shared" si="23"/>
        <v/>
      </c>
      <c r="AL115" s="3" t="str">
        <f t="shared" si="23"/>
        <v/>
      </c>
      <c r="AM115" s="3" t="str">
        <f t="shared" si="23"/>
        <v/>
      </c>
      <c r="AN115" s="3" t="str">
        <f t="shared" si="23"/>
        <v/>
      </c>
      <c r="AO115" s="3" t="str">
        <f t="shared" si="23"/>
        <v/>
      </c>
      <c r="AP115" s="3" t="str">
        <f t="shared" si="23"/>
        <v/>
      </c>
      <c r="AQ115" s="3" t="str">
        <f t="shared" si="23"/>
        <v/>
      </c>
      <c r="AR115" s="3" t="str">
        <f t="shared" si="23"/>
        <v/>
      </c>
      <c r="AS115" s="3" t="str">
        <f t="shared" si="23"/>
        <v/>
      </c>
      <c r="AT115" s="3" t="str">
        <f t="shared" si="23"/>
        <v/>
      </c>
    </row>
    <row r="116" spans="1:46" ht="15.75" customHeight="1" x14ac:dyDescent="0.25">
      <c r="A116" s="807"/>
      <c r="B116" s="102">
        <v>0.79166666666666696</v>
      </c>
      <c r="C116" s="31" t="str">
        <f>IFERROR(IF('PROGRAM-DERS'!C120="","",VLOOKUP('PROGRAM-DERS'!C120,Dersler!$A:$B,2,0)),"")</f>
        <v/>
      </c>
      <c r="D116" s="35" t="str">
        <f>IFERROR(IF('PROGRAM-DERS'!D120="","",VLOOKUP('PROGRAM-DERS'!D120,Dersler!$A:$B,2,0)),"")</f>
        <v/>
      </c>
      <c r="E116" s="32" t="str">
        <f>IFERROR(IF('PROGRAM-DERS'!E120="","",VLOOKUP('PROGRAM-DERS'!E120,Dersler!$A:$B,2,0)),"")</f>
        <v/>
      </c>
      <c r="F116" s="86" t="str">
        <f>IFERROR(IF('PROGRAM-DERS'!F120="","",VLOOKUP('PROGRAM-DERS'!F120,Dersler!$A:$B,2,0)),"")</f>
        <v/>
      </c>
      <c r="G116" s="222" t="str">
        <f>IFERROR(IF('PROGRAM-DERS'!#REF!="","",VLOOKUP('PROGRAM-DERS'!#REF!,Dersler!$A:$B,2,0)),"")</f>
        <v/>
      </c>
      <c r="H116" s="31" t="str">
        <f>IFERROR(IF('PROGRAM-DERS'!G120="","",VLOOKUP('PROGRAM-DERS'!G120,Dersler!$A:$B,2,0)),"")</f>
        <v/>
      </c>
      <c r="I116" s="35" t="str">
        <f>IFERROR(IF('PROGRAM-DERS'!H120="","",VLOOKUP('PROGRAM-DERS'!H120,Dersler!$A:$B,2,0)),"")</f>
        <v/>
      </c>
      <c r="J116" s="35" t="str">
        <f>IFERROR(IF('PROGRAM-DERS'!I120="","",VLOOKUP('PROGRAM-DERS'!I120,Dersler!$A:$B,2,0)),"")</f>
        <v/>
      </c>
      <c r="K116" s="35" t="str">
        <f>IFERROR(IF('PROGRAM-DERS'!J120="","",VLOOKUP('PROGRAM-DERS'!J120,Dersler!$A:$B,2,0)),"")</f>
        <v/>
      </c>
      <c r="L116" s="31" t="str">
        <f>IFERROR(IF('PROGRAM-DERS'!K120="","",VLOOKUP('PROGRAM-DERS'!K120,Dersler!$A:$B,2,0)),"")</f>
        <v/>
      </c>
      <c r="M116" s="35" t="str">
        <f>IFERROR(IF('PROGRAM-DERS'!L120="","",VLOOKUP('PROGRAM-DERS'!L120,Dersler!$A:$B,2,0)),"")</f>
        <v/>
      </c>
      <c r="N116" s="35" t="str">
        <f>IFERROR(IF('PROGRAM-DERS'!M120="","",VLOOKUP('PROGRAM-DERS'!M120,Dersler!$A:$B,2,0)),"")</f>
        <v/>
      </c>
      <c r="O116" s="35" t="str">
        <f>IFERROR(IF('PROGRAM-DERS'!N120="","",VLOOKUP('PROGRAM-DERS'!N120,Dersler!$A:$B,2,0)),"")</f>
        <v/>
      </c>
      <c r="P116" s="34" t="str">
        <f>IFERROR(IF('PROGRAM-DERS'!O120="","",VLOOKUP('PROGRAM-DERS'!O120,Dersler!$A:$B,2,0)),"")</f>
        <v/>
      </c>
      <c r="Q116" s="35" t="str">
        <f>IFERROR(IF('PROGRAM-DERS'!P120="","",VLOOKUP('PROGRAM-DERS'!P120,Dersler!$A:$B,2,0)),"")</f>
        <v/>
      </c>
      <c r="R116" s="32" t="str">
        <f>IFERROR(IF('PROGRAM-DERS'!#REF!="","",VLOOKUP('PROGRAM-DERS'!#REF!,Dersler!$A:$B,2,0)),"")</f>
        <v/>
      </c>
      <c r="S116" s="32"/>
      <c r="T116" s="116" t="str">
        <f>IFERROR(IF('PROGRAM-DERS'!S120="","",VLOOKUP('PROGRAM-DERS'!S120,Dersler!$A:$B,2,0)),"")</f>
        <v/>
      </c>
      <c r="U116" s="124" t="str">
        <f>IFERROR(IF('PROGRAM-DERS'!T120="","",VLOOKUP('PROGRAM-DERS'!T120,Dersler!$A:$B,2,0)),"")</f>
        <v/>
      </c>
      <c r="V116" s="116" t="str">
        <f>IFERROR(IF('PROGRAM-DERS'!U120="","",VLOOKUP('PROGRAM-DERS'!U120,Dersler!$A:$B,2,0)),"")</f>
        <v/>
      </c>
      <c r="W116" s="131" t="str">
        <f>IFERROR(IF('PROGRAM-DERS'!V120="","",VLOOKUP('PROGRAM-DERS'!V120,Dersler!$A:$B,2,0)),"")</f>
        <v/>
      </c>
      <c r="X116" s="3" t="str">
        <f t="shared" si="22"/>
        <v/>
      </c>
      <c r="Y116" s="3" t="str">
        <f t="shared" si="22"/>
        <v/>
      </c>
      <c r="Z116" s="3" t="str">
        <f t="shared" si="22"/>
        <v/>
      </c>
      <c r="AA116" s="3" t="str">
        <f t="shared" si="22"/>
        <v/>
      </c>
      <c r="AB116" s="3" t="str">
        <f t="shared" si="22"/>
        <v/>
      </c>
      <c r="AC116" s="3" t="str">
        <f t="shared" si="22"/>
        <v/>
      </c>
      <c r="AD116" s="3" t="str">
        <f t="shared" si="22"/>
        <v/>
      </c>
      <c r="AE116" s="3" t="str">
        <f t="shared" si="22"/>
        <v/>
      </c>
      <c r="AF116" s="3" t="str">
        <f t="shared" si="22"/>
        <v/>
      </c>
      <c r="AG116" s="3" t="str">
        <f t="shared" si="22"/>
        <v/>
      </c>
      <c r="AH116" s="3" t="str">
        <f t="shared" si="23"/>
        <v/>
      </c>
      <c r="AI116" s="3" t="str">
        <f t="shared" si="23"/>
        <v/>
      </c>
      <c r="AJ116" s="3" t="str">
        <f t="shared" si="23"/>
        <v/>
      </c>
      <c r="AK116" s="3" t="str">
        <f t="shared" si="23"/>
        <v/>
      </c>
      <c r="AL116" s="3" t="str">
        <f t="shared" si="23"/>
        <v/>
      </c>
      <c r="AM116" s="3" t="str">
        <f t="shared" si="23"/>
        <v/>
      </c>
      <c r="AN116" s="3" t="str">
        <f t="shared" si="23"/>
        <v/>
      </c>
      <c r="AO116" s="3" t="str">
        <f t="shared" si="23"/>
        <v/>
      </c>
      <c r="AP116" s="3" t="str">
        <f t="shared" si="23"/>
        <v/>
      </c>
      <c r="AQ116" s="3" t="str">
        <f t="shared" si="23"/>
        <v/>
      </c>
      <c r="AR116" s="3" t="str">
        <f t="shared" si="23"/>
        <v/>
      </c>
      <c r="AS116" s="3" t="str">
        <f t="shared" si="23"/>
        <v/>
      </c>
      <c r="AT116" s="3" t="str">
        <f t="shared" si="23"/>
        <v/>
      </c>
    </row>
    <row r="117" spans="1:46" ht="15.75" customHeight="1" x14ac:dyDescent="0.25">
      <c r="A117" s="807"/>
      <c r="B117" s="102">
        <v>0.83333333333333304</v>
      </c>
      <c r="C117" s="31" t="str">
        <f>IFERROR(IF('PROGRAM-DERS'!C121="","",VLOOKUP('PROGRAM-DERS'!C121,Dersler!$A:$B,2,0)),"")</f>
        <v/>
      </c>
      <c r="D117" s="35" t="str">
        <f>IFERROR(IF('PROGRAM-DERS'!D121="","",VLOOKUP('PROGRAM-DERS'!D121,Dersler!$A:$B,2,0)),"")</f>
        <v/>
      </c>
      <c r="E117" s="32" t="str">
        <f>IFERROR(IF('PROGRAM-DERS'!E121="","",VLOOKUP('PROGRAM-DERS'!E121,Dersler!$A:$B,2,0)),"")</f>
        <v/>
      </c>
      <c r="F117" s="86" t="str">
        <f>IFERROR(IF('PROGRAM-DERS'!F121="","",VLOOKUP('PROGRAM-DERS'!F121,Dersler!$A:$B,2,0)),"")</f>
        <v/>
      </c>
      <c r="G117" s="222" t="str">
        <f>IFERROR(IF('PROGRAM-DERS'!#REF!="","",VLOOKUP('PROGRAM-DERS'!#REF!,Dersler!$A:$B,2,0)),"")</f>
        <v/>
      </c>
      <c r="H117" s="31" t="str">
        <f>IFERROR(IF('PROGRAM-DERS'!G121="","",VLOOKUP('PROGRAM-DERS'!G121,Dersler!$A:$B,2,0)),"")</f>
        <v/>
      </c>
      <c r="I117" s="35" t="str">
        <f>IFERROR(IF('PROGRAM-DERS'!H121="","",VLOOKUP('PROGRAM-DERS'!H121,Dersler!$A:$B,2,0)),"")</f>
        <v/>
      </c>
      <c r="J117" s="35" t="str">
        <f>IFERROR(IF('PROGRAM-DERS'!I121="","",VLOOKUP('PROGRAM-DERS'!I121,Dersler!$A:$B,2,0)),"")</f>
        <v/>
      </c>
      <c r="K117" s="35" t="str">
        <f>IFERROR(IF('PROGRAM-DERS'!J121="","",VLOOKUP('PROGRAM-DERS'!J121,Dersler!$A:$B,2,0)),"")</f>
        <v/>
      </c>
      <c r="L117" s="31" t="str">
        <f>IFERROR(IF('PROGRAM-DERS'!K121="","",VLOOKUP('PROGRAM-DERS'!K121,Dersler!$A:$B,2,0)),"")</f>
        <v/>
      </c>
      <c r="M117" s="35" t="str">
        <f>IFERROR(IF('PROGRAM-DERS'!L121="","",VLOOKUP('PROGRAM-DERS'!L121,Dersler!$A:$B,2,0)),"")</f>
        <v/>
      </c>
      <c r="N117" s="35" t="str">
        <f>IFERROR(IF('PROGRAM-DERS'!M121="","",VLOOKUP('PROGRAM-DERS'!M121,Dersler!$A:$B,2,0)),"")</f>
        <v/>
      </c>
      <c r="O117" s="35" t="str">
        <f>IFERROR(IF('PROGRAM-DERS'!N121="","",VLOOKUP('PROGRAM-DERS'!N121,Dersler!$A:$B,2,0)),"")</f>
        <v/>
      </c>
      <c r="P117" s="34" t="str">
        <f>IFERROR(IF('PROGRAM-DERS'!O121="","",VLOOKUP('PROGRAM-DERS'!O121,Dersler!$A:$B,2,0)),"")</f>
        <v/>
      </c>
      <c r="Q117" s="35" t="str">
        <f>IFERROR(IF('PROGRAM-DERS'!P121="","",VLOOKUP('PROGRAM-DERS'!P121,Dersler!$A:$B,2,0)),"")</f>
        <v/>
      </c>
      <c r="R117" s="32" t="str">
        <f>IFERROR(IF('PROGRAM-DERS'!#REF!="","",VLOOKUP('PROGRAM-DERS'!#REF!,Dersler!$A:$B,2,0)),"")</f>
        <v/>
      </c>
      <c r="S117" s="32"/>
      <c r="T117" s="116" t="str">
        <f>IFERROR(IF('PROGRAM-DERS'!S121="","",VLOOKUP('PROGRAM-DERS'!S121,Dersler!$A:$B,2,0)),"")</f>
        <v/>
      </c>
      <c r="U117" s="124" t="str">
        <f>IFERROR(IF('PROGRAM-DERS'!T121="","",VLOOKUP('PROGRAM-DERS'!T121,Dersler!$A:$B,2,0)),"")</f>
        <v/>
      </c>
      <c r="V117" s="116" t="str">
        <f>IFERROR(IF('PROGRAM-DERS'!U121="","",VLOOKUP('PROGRAM-DERS'!U121,Dersler!$A:$B,2,0)),"")</f>
        <v/>
      </c>
      <c r="W117" s="131" t="str">
        <f>IFERROR(IF('PROGRAM-DERS'!V121="","",VLOOKUP('PROGRAM-DERS'!V121,Dersler!$A:$B,2,0)),"")</f>
        <v/>
      </c>
      <c r="X117" s="3" t="str">
        <f t="shared" si="22"/>
        <v/>
      </c>
      <c r="Y117" s="3" t="str">
        <f t="shared" si="22"/>
        <v/>
      </c>
      <c r="Z117" s="3" t="str">
        <f t="shared" si="22"/>
        <v/>
      </c>
      <c r="AA117" s="3" t="str">
        <f t="shared" si="22"/>
        <v/>
      </c>
      <c r="AB117" s="3" t="str">
        <f t="shared" si="22"/>
        <v/>
      </c>
      <c r="AC117" s="3" t="str">
        <f t="shared" si="22"/>
        <v/>
      </c>
      <c r="AD117" s="3" t="str">
        <f t="shared" si="22"/>
        <v/>
      </c>
      <c r="AE117" s="3" t="str">
        <f t="shared" si="22"/>
        <v/>
      </c>
      <c r="AF117" s="3" t="str">
        <f t="shared" si="22"/>
        <v/>
      </c>
      <c r="AG117" s="3" t="str">
        <f t="shared" si="22"/>
        <v/>
      </c>
      <c r="AH117" s="3" t="str">
        <f t="shared" si="23"/>
        <v/>
      </c>
      <c r="AI117" s="3" t="str">
        <f t="shared" si="23"/>
        <v/>
      </c>
      <c r="AJ117" s="3" t="str">
        <f t="shared" si="23"/>
        <v/>
      </c>
      <c r="AK117" s="3" t="str">
        <f t="shared" si="23"/>
        <v/>
      </c>
      <c r="AL117" s="3" t="str">
        <f t="shared" si="23"/>
        <v/>
      </c>
      <c r="AM117" s="3" t="str">
        <f t="shared" si="23"/>
        <v/>
      </c>
      <c r="AN117" s="3" t="str">
        <f t="shared" si="23"/>
        <v/>
      </c>
      <c r="AO117" s="3" t="str">
        <f t="shared" si="23"/>
        <v/>
      </c>
      <c r="AP117" s="3" t="str">
        <f t="shared" si="23"/>
        <v/>
      </c>
      <c r="AQ117" s="3" t="str">
        <f t="shared" si="23"/>
        <v/>
      </c>
      <c r="AR117" s="3" t="str">
        <f t="shared" si="23"/>
        <v/>
      </c>
      <c r="AS117" s="3" t="str">
        <f t="shared" si="23"/>
        <v/>
      </c>
      <c r="AT117" s="3" t="str">
        <f t="shared" si="23"/>
        <v/>
      </c>
    </row>
    <row r="118" spans="1:46" ht="15.75" customHeight="1" x14ac:dyDescent="0.25">
      <c r="A118" s="807"/>
      <c r="B118" s="102">
        <v>0.875</v>
      </c>
      <c r="C118" s="31" t="str">
        <f>IFERROR(IF('PROGRAM-DERS'!C122="","",VLOOKUP('PROGRAM-DERS'!C122,Dersler!$A:$B,2,0)),"")</f>
        <v/>
      </c>
      <c r="D118" s="35" t="str">
        <f>IFERROR(IF('PROGRAM-DERS'!D122="","",VLOOKUP('PROGRAM-DERS'!D122,Dersler!$A:$B,2,0)),"")</f>
        <v/>
      </c>
      <c r="E118" s="32" t="str">
        <f>IFERROR(IF('PROGRAM-DERS'!E122="","",VLOOKUP('PROGRAM-DERS'!E122,Dersler!$A:$B,2,0)),"")</f>
        <v/>
      </c>
      <c r="F118" s="86" t="str">
        <f>IFERROR(IF('PROGRAM-DERS'!F122="","",VLOOKUP('PROGRAM-DERS'!F122,Dersler!$A:$B,2,0)),"")</f>
        <v/>
      </c>
      <c r="G118" s="222" t="str">
        <f>IFERROR(IF('PROGRAM-DERS'!#REF!="","",VLOOKUP('PROGRAM-DERS'!#REF!,Dersler!$A:$B,2,0)),"")</f>
        <v/>
      </c>
      <c r="H118" s="31" t="str">
        <f>IFERROR(IF('PROGRAM-DERS'!G122="","",VLOOKUP('PROGRAM-DERS'!G122,Dersler!$A:$B,2,0)),"")</f>
        <v/>
      </c>
      <c r="I118" s="35" t="str">
        <f>IFERROR(IF('PROGRAM-DERS'!H122="","",VLOOKUP('PROGRAM-DERS'!H122,Dersler!$A:$B,2,0)),"")</f>
        <v/>
      </c>
      <c r="J118" s="35" t="str">
        <f>IFERROR(IF('PROGRAM-DERS'!I122="","",VLOOKUP('PROGRAM-DERS'!I122,Dersler!$A:$B,2,0)),"")</f>
        <v/>
      </c>
      <c r="K118" s="35" t="str">
        <f>IFERROR(IF('PROGRAM-DERS'!J122="","",VLOOKUP('PROGRAM-DERS'!J122,Dersler!$A:$B,2,0)),"")</f>
        <v/>
      </c>
      <c r="L118" s="31" t="str">
        <f>IFERROR(IF('PROGRAM-DERS'!K122="","",VLOOKUP('PROGRAM-DERS'!K122,Dersler!$A:$B,2,0)),"")</f>
        <v/>
      </c>
      <c r="M118" s="35" t="str">
        <f>IFERROR(IF('PROGRAM-DERS'!L122="","",VLOOKUP('PROGRAM-DERS'!L122,Dersler!$A:$B,2,0)),"")</f>
        <v/>
      </c>
      <c r="N118" s="35" t="str">
        <f>IFERROR(IF('PROGRAM-DERS'!M122="","",VLOOKUP('PROGRAM-DERS'!M122,Dersler!$A:$B,2,0)),"")</f>
        <v/>
      </c>
      <c r="O118" s="35" t="str">
        <f>IFERROR(IF('PROGRAM-DERS'!N122="","",VLOOKUP('PROGRAM-DERS'!N122,Dersler!$A:$B,2,0)),"")</f>
        <v/>
      </c>
      <c r="P118" s="34" t="str">
        <f>IFERROR(IF('PROGRAM-DERS'!O122="","",VLOOKUP('PROGRAM-DERS'!O122,Dersler!$A:$B,2,0)),"")</f>
        <v/>
      </c>
      <c r="Q118" s="35" t="str">
        <f>IFERROR(IF('PROGRAM-DERS'!P122="","",VLOOKUP('PROGRAM-DERS'!P122,Dersler!$A:$B,2,0)),"")</f>
        <v/>
      </c>
      <c r="R118" s="32" t="str">
        <f>IFERROR(IF('PROGRAM-DERS'!#REF!="","",VLOOKUP('PROGRAM-DERS'!#REF!,Dersler!$A:$B,2,0)),"")</f>
        <v/>
      </c>
      <c r="S118" s="32"/>
      <c r="T118" s="116" t="str">
        <f>IFERROR(IF('PROGRAM-DERS'!S122="","",VLOOKUP('PROGRAM-DERS'!S122,Dersler!$A:$B,2,0)),"")</f>
        <v/>
      </c>
      <c r="U118" s="124" t="str">
        <f>IFERROR(IF('PROGRAM-DERS'!T122="","",VLOOKUP('PROGRAM-DERS'!T122,Dersler!$A:$B,2,0)),"")</f>
        <v/>
      </c>
      <c r="V118" s="116" t="str">
        <f>IFERROR(IF('PROGRAM-DERS'!U122="","",VLOOKUP('PROGRAM-DERS'!U122,Dersler!$A:$B,2,0)),"")</f>
        <v/>
      </c>
      <c r="W118" s="131" t="str">
        <f>IFERROR(IF('PROGRAM-DERS'!V122="","",VLOOKUP('PROGRAM-DERS'!V122,Dersler!$A:$B,2,0)),"")</f>
        <v/>
      </c>
      <c r="X118" s="3" t="str">
        <f t="shared" si="22"/>
        <v/>
      </c>
      <c r="Y118" s="3" t="str">
        <f t="shared" si="22"/>
        <v/>
      </c>
      <c r="Z118" s="3" t="str">
        <f t="shared" si="22"/>
        <v/>
      </c>
      <c r="AA118" s="3" t="str">
        <f t="shared" si="22"/>
        <v/>
      </c>
      <c r="AB118" s="3" t="str">
        <f t="shared" si="22"/>
        <v/>
      </c>
      <c r="AC118" s="3" t="str">
        <f t="shared" si="22"/>
        <v/>
      </c>
      <c r="AD118" s="3" t="str">
        <f t="shared" si="22"/>
        <v/>
      </c>
      <c r="AE118" s="3" t="str">
        <f t="shared" si="22"/>
        <v/>
      </c>
      <c r="AF118" s="3" t="str">
        <f t="shared" si="22"/>
        <v/>
      </c>
      <c r="AG118" s="3" t="str">
        <f t="shared" si="22"/>
        <v/>
      </c>
      <c r="AH118" s="3" t="str">
        <f t="shared" si="23"/>
        <v/>
      </c>
      <c r="AI118" s="3" t="str">
        <f t="shared" si="23"/>
        <v/>
      </c>
      <c r="AJ118" s="3" t="str">
        <f t="shared" si="23"/>
        <v/>
      </c>
      <c r="AK118" s="3" t="str">
        <f t="shared" si="23"/>
        <v/>
      </c>
      <c r="AL118" s="3" t="str">
        <f t="shared" si="23"/>
        <v/>
      </c>
      <c r="AM118" s="3" t="str">
        <f t="shared" si="23"/>
        <v/>
      </c>
      <c r="AN118" s="3" t="str">
        <f t="shared" si="23"/>
        <v/>
      </c>
      <c r="AO118" s="3" t="str">
        <f t="shared" si="23"/>
        <v/>
      </c>
      <c r="AP118" s="3" t="str">
        <f t="shared" si="23"/>
        <v/>
      </c>
      <c r="AQ118" s="3" t="str">
        <f t="shared" si="23"/>
        <v/>
      </c>
      <c r="AR118" s="3" t="str">
        <f t="shared" si="23"/>
        <v/>
      </c>
      <c r="AS118" s="3" t="str">
        <f t="shared" si="23"/>
        <v/>
      </c>
      <c r="AT118" s="3" t="str">
        <f t="shared" si="23"/>
        <v/>
      </c>
    </row>
    <row r="119" spans="1:46" ht="15.75" customHeight="1" x14ac:dyDescent="0.25">
      <c r="A119" s="807"/>
      <c r="B119" s="102">
        <v>0.91666666666666596</v>
      </c>
      <c r="C119" s="31" t="str">
        <f>IFERROR(IF('PROGRAM-DERS'!C123="","",VLOOKUP('PROGRAM-DERS'!C123,Dersler!$A:$B,2,0)),"")</f>
        <v/>
      </c>
      <c r="D119" s="35" t="str">
        <f>IFERROR(IF('PROGRAM-DERS'!D123="","",VLOOKUP('PROGRAM-DERS'!D123,Dersler!$A:$B,2,0)),"")</f>
        <v/>
      </c>
      <c r="E119" s="32" t="str">
        <f>IFERROR(IF('PROGRAM-DERS'!E123="","",VLOOKUP('PROGRAM-DERS'!E123,Dersler!$A:$B,2,0)),"")</f>
        <v/>
      </c>
      <c r="F119" s="86" t="str">
        <f>IFERROR(IF('PROGRAM-DERS'!F123="","",VLOOKUP('PROGRAM-DERS'!F123,Dersler!$A:$B,2,0)),"")</f>
        <v/>
      </c>
      <c r="G119" s="222" t="str">
        <f>IFERROR(IF('PROGRAM-DERS'!#REF!="","",VLOOKUP('PROGRAM-DERS'!#REF!,Dersler!$A:$B,2,0)),"")</f>
        <v/>
      </c>
      <c r="H119" s="31" t="str">
        <f>IFERROR(IF('PROGRAM-DERS'!G123="","",VLOOKUP('PROGRAM-DERS'!G123,Dersler!$A:$B,2,0)),"")</f>
        <v/>
      </c>
      <c r="I119" s="35" t="str">
        <f>IFERROR(IF('PROGRAM-DERS'!H123="","",VLOOKUP('PROGRAM-DERS'!H123,Dersler!$A:$B,2,0)),"")</f>
        <v/>
      </c>
      <c r="J119" s="35" t="str">
        <f>IFERROR(IF('PROGRAM-DERS'!I123="","",VLOOKUP('PROGRAM-DERS'!I123,Dersler!$A:$B,2,0)),"")</f>
        <v/>
      </c>
      <c r="K119" s="35" t="str">
        <f>IFERROR(IF('PROGRAM-DERS'!J123="","",VLOOKUP('PROGRAM-DERS'!J123,Dersler!$A:$B,2,0)),"")</f>
        <v/>
      </c>
      <c r="L119" s="31" t="str">
        <f>IFERROR(IF('PROGRAM-DERS'!K123="","",VLOOKUP('PROGRAM-DERS'!K123,Dersler!$A:$B,2,0)),"")</f>
        <v/>
      </c>
      <c r="M119" s="35" t="str">
        <f>IFERROR(IF('PROGRAM-DERS'!L123="","",VLOOKUP('PROGRAM-DERS'!L123,Dersler!$A:$B,2,0)),"")</f>
        <v/>
      </c>
      <c r="N119" s="35" t="str">
        <f>IFERROR(IF('PROGRAM-DERS'!M123="","",VLOOKUP('PROGRAM-DERS'!M123,Dersler!$A:$B,2,0)),"")</f>
        <v/>
      </c>
      <c r="O119" s="35" t="str">
        <f>IFERROR(IF('PROGRAM-DERS'!N123="","",VLOOKUP('PROGRAM-DERS'!N123,Dersler!$A:$B,2,0)),"")</f>
        <v/>
      </c>
      <c r="P119" s="34" t="str">
        <f>IFERROR(IF('PROGRAM-DERS'!O123="","",VLOOKUP('PROGRAM-DERS'!O123,Dersler!$A:$B,2,0)),"")</f>
        <v/>
      </c>
      <c r="Q119" s="35" t="str">
        <f>IFERROR(IF('PROGRAM-DERS'!P123="","",VLOOKUP('PROGRAM-DERS'!P123,Dersler!$A:$B,2,0)),"")</f>
        <v/>
      </c>
      <c r="R119" s="32" t="str">
        <f>IFERROR(IF('PROGRAM-DERS'!#REF!="","",VLOOKUP('PROGRAM-DERS'!#REF!,Dersler!$A:$B,2,0)),"")</f>
        <v/>
      </c>
      <c r="S119" s="32"/>
      <c r="T119" s="116" t="str">
        <f>IFERROR(IF('PROGRAM-DERS'!S123="","",VLOOKUP('PROGRAM-DERS'!S123,Dersler!$A:$B,2,0)),"")</f>
        <v/>
      </c>
      <c r="U119" s="124" t="str">
        <f>IFERROR(IF('PROGRAM-DERS'!T123="","",VLOOKUP('PROGRAM-DERS'!T123,Dersler!$A:$B,2,0)),"")</f>
        <v/>
      </c>
      <c r="V119" s="116" t="str">
        <f>IFERROR(IF('PROGRAM-DERS'!U123="","",VLOOKUP('PROGRAM-DERS'!U123,Dersler!$A:$B,2,0)),"")</f>
        <v/>
      </c>
      <c r="W119" s="131" t="str">
        <f>IFERROR(IF('PROGRAM-DERS'!V123="","",VLOOKUP('PROGRAM-DERS'!V123,Dersler!$A:$B,2,0)),"")</f>
        <v/>
      </c>
      <c r="X119" s="3" t="str">
        <f t="shared" si="22"/>
        <v/>
      </c>
      <c r="Y119" s="3" t="str">
        <f t="shared" si="22"/>
        <v/>
      </c>
      <c r="Z119" s="3" t="str">
        <f t="shared" si="22"/>
        <v/>
      </c>
      <c r="AA119" s="3" t="str">
        <f t="shared" si="22"/>
        <v/>
      </c>
      <c r="AB119" s="3" t="str">
        <f t="shared" si="22"/>
        <v/>
      </c>
      <c r="AC119" s="3" t="str">
        <f t="shared" si="22"/>
        <v/>
      </c>
      <c r="AD119" s="3" t="str">
        <f t="shared" si="22"/>
        <v/>
      </c>
      <c r="AE119" s="3" t="str">
        <f t="shared" si="22"/>
        <v/>
      </c>
      <c r="AF119" s="3" t="str">
        <f t="shared" si="22"/>
        <v/>
      </c>
      <c r="AG119" s="3" t="str">
        <f t="shared" si="22"/>
        <v/>
      </c>
      <c r="AH119" s="3" t="str">
        <f t="shared" si="23"/>
        <v/>
      </c>
      <c r="AI119" s="3" t="str">
        <f t="shared" si="23"/>
        <v/>
      </c>
      <c r="AJ119" s="3" t="str">
        <f t="shared" si="23"/>
        <v/>
      </c>
      <c r="AK119" s="3" t="str">
        <f t="shared" si="23"/>
        <v/>
      </c>
      <c r="AL119" s="3" t="str">
        <f t="shared" si="23"/>
        <v/>
      </c>
      <c r="AM119" s="3" t="str">
        <f t="shared" si="23"/>
        <v/>
      </c>
      <c r="AN119" s="3" t="str">
        <f t="shared" si="23"/>
        <v/>
      </c>
      <c r="AO119" s="3" t="str">
        <f t="shared" si="23"/>
        <v/>
      </c>
      <c r="AP119" s="3" t="str">
        <f t="shared" si="23"/>
        <v/>
      </c>
      <c r="AQ119" s="3" t="str">
        <f t="shared" si="23"/>
        <v/>
      </c>
      <c r="AR119" s="3" t="str">
        <f t="shared" si="23"/>
        <v/>
      </c>
      <c r="AS119" s="3" t="str">
        <f t="shared" si="23"/>
        <v/>
      </c>
      <c r="AT119" s="3" t="str">
        <f t="shared" si="23"/>
        <v/>
      </c>
    </row>
    <row r="120" spans="1:46" ht="15.75" customHeight="1" thickBot="1" x14ac:dyDescent="0.3">
      <c r="A120" s="808"/>
      <c r="B120" s="103">
        <v>0.95833333333333304</v>
      </c>
      <c r="C120" s="104" t="str">
        <f>IFERROR(IF('PROGRAM-DERS'!C124="","",VLOOKUP('PROGRAM-DERS'!C124,Dersler!$A:$B,2,0)),"")</f>
        <v/>
      </c>
      <c r="D120" s="105" t="str">
        <f>IFERROR(IF('PROGRAM-DERS'!D124="","",VLOOKUP('PROGRAM-DERS'!D124,Dersler!$A:$B,2,0)),"")</f>
        <v/>
      </c>
      <c r="E120" s="106" t="str">
        <f>IFERROR(IF('PROGRAM-DERS'!E124="","",VLOOKUP('PROGRAM-DERS'!E124,Dersler!$A:$B,2,0)),"")</f>
        <v/>
      </c>
      <c r="F120" s="182" t="str">
        <f>IFERROR(IF('PROGRAM-DERS'!F124="","",VLOOKUP('PROGRAM-DERS'!F124,Dersler!$A:$B,2,0)),"")</f>
        <v/>
      </c>
      <c r="G120" s="223" t="str">
        <f>IFERROR(IF('PROGRAM-DERS'!#REF!="","",VLOOKUP('PROGRAM-DERS'!#REF!,Dersler!$A:$B,2,0)),"")</f>
        <v/>
      </c>
      <c r="H120" s="104" t="str">
        <f>IFERROR(IF('PROGRAM-DERS'!G124="","",VLOOKUP('PROGRAM-DERS'!G124,Dersler!$A:$B,2,0)),"")</f>
        <v/>
      </c>
      <c r="I120" s="105" t="str">
        <f>IFERROR(IF('PROGRAM-DERS'!H124="","",VLOOKUP('PROGRAM-DERS'!H124,Dersler!$A:$B,2,0)),"")</f>
        <v/>
      </c>
      <c r="J120" s="105" t="str">
        <f>IFERROR(IF('PROGRAM-DERS'!I124="","",VLOOKUP('PROGRAM-DERS'!I124,Dersler!$A:$B,2,0)),"")</f>
        <v/>
      </c>
      <c r="K120" s="105" t="str">
        <f>IFERROR(IF('PROGRAM-DERS'!J124="","",VLOOKUP('PROGRAM-DERS'!J124,Dersler!$A:$B,2,0)),"")</f>
        <v/>
      </c>
      <c r="L120" s="104" t="str">
        <f>IFERROR(IF('PROGRAM-DERS'!K124="","",VLOOKUP('PROGRAM-DERS'!K124,Dersler!$A:$B,2,0)),"")</f>
        <v/>
      </c>
      <c r="M120" s="105" t="str">
        <f>IFERROR(IF('PROGRAM-DERS'!L124="","",VLOOKUP('PROGRAM-DERS'!L124,Dersler!$A:$B,2,0)),"")</f>
        <v/>
      </c>
      <c r="N120" s="105" t="str">
        <f>IFERROR(IF('PROGRAM-DERS'!M124="","",VLOOKUP('PROGRAM-DERS'!M124,Dersler!$A:$B,2,0)),"")</f>
        <v/>
      </c>
      <c r="O120" s="105" t="str">
        <f>IFERROR(IF('PROGRAM-DERS'!N124="","",VLOOKUP('PROGRAM-DERS'!N124,Dersler!$A:$B,2,0)),"")</f>
        <v/>
      </c>
      <c r="P120" s="183" t="str">
        <f>IFERROR(IF('PROGRAM-DERS'!O124="","",VLOOKUP('PROGRAM-DERS'!O124,Dersler!$A:$B,2,0)),"")</f>
        <v/>
      </c>
      <c r="Q120" s="105" t="str">
        <f>IFERROR(IF('PROGRAM-DERS'!P124="","",VLOOKUP('PROGRAM-DERS'!P124,Dersler!$A:$B,2,0)),"")</f>
        <v/>
      </c>
      <c r="R120" s="106" t="str">
        <f>IFERROR(IF('PROGRAM-DERS'!#REF!="","",VLOOKUP('PROGRAM-DERS'!#REF!,Dersler!$A:$B,2,0)),"")</f>
        <v/>
      </c>
      <c r="S120" s="106"/>
      <c r="T120" s="125" t="str">
        <f>IFERROR(IF('PROGRAM-DERS'!S124="","",VLOOKUP('PROGRAM-DERS'!S124,Dersler!$A:$B,2,0)),"")</f>
        <v/>
      </c>
      <c r="U120" s="126" t="str">
        <f>IFERROR(IF('PROGRAM-DERS'!T124="","",VLOOKUP('PROGRAM-DERS'!T124,Dersler!$A:$B,2,0)),"")</f>
        <v/>
      </c>
      <c r="V120" s="125" t="str">
        <f>IFERROR(IF('PROGRAM-DERS'!U124="","",VLOOKUP('PROGRAM-DERS'!U124,Dersler!$A:$B,2,0)),"")</f>
        <v/>
      </c>
      <c r="W120" s="132" t="str">
        <f>IFERROR(IF('PROGRAM-DERS'!V124="","",VLOOKUP('PROGRAM-DERS'!V124,Dersler!$A:$B,2,0)),"")</f>
        <v/>
      </c>
      <c r="X120" s="3" t="str">
        <f t="shared" si="22"/>
        <v/>
      </c>
      <c r="Y120" s="3" t="str">
        <f t="shared" si="22"/>
        <v/>
      </c>
      <c r="Z120" s="3" t="str">
        <f t="shared" si="22"/>
        <v/>
      </c>
      <c r="AA120" s="3" t="str">
        <f t="shared" si="22"/>
        <v/>
      </c>
      <c r="AB120" s="3" t="str">
        <f t="shared" si="22"/>
        <v/>
      </c>
      <c r="AC120" s="3" t="str">
        <f t="shared" si="22"/>
        <v/>
      </c>
      <c r="AD120" s="3" t="str">
        <f t="shared" si="22"/>
        <v/>
      </c>
      <c r="AE120" s="3" t="str">
        <f t="shared" si="22"/>
        <v/>
      </c>
      <c r="AF120" s="3" t="str">
        <f t="shared" si="22"/>
        <v/>
      </c>
      <c r="AG120" s="3" t="str">
        <f t="shared" si="22"/>
        <v/>
      </c>
      <c r="AH120" s="3" t="str">
        <f t="shared" si="23"/>
        <v/>
      </c>
      <c r="AI120" s="3" t="str">
        <f t="shared" si="23"/>
        <v/>
      </c>
      <c r="AJ120" s="3" t="str">
        <f t="shared" si="23"/>
        <v/>
      </c>
      <c r="AK120" s="3" t="str">
        <f t="shared" si="23"/>
        <v/>
      </c>
      <c r="AL120" s="3" t="str">
        <f t="shared" si="23"/>
        <v/>
      </c>
      <c r="AM120" s="3" t="str">
        <f t="shared" si="23"/>
        <v/>
      </c>
      <c r="AN120" s="3" t="str">
        <f t="shared" si="23"/>
        <v/>
      </c>
      <c r="AO120" s="3" t="str">
        <f t="shared" si="23"/>
        <v/>
      </c>
      <c r="AP120" s="3" t="str">
        <f t="shared" si="23"/>
        <v/>
      </c>
      <c r="AQ120" s="3" t="str">
        <f t="shared" si="23"/>
        <v/>
      </c>
      <c r="AR120" s="3" t="str">
        <f t="shared" si="23"/>
        <v/>
      </c>
      <c r="AS120" s="3" t="str">
        <f t="shared" si="23"/>
        <v/>
      </c>
      <c r="AT120" s="3" t="str">
        <f t="shared" si="23"/>
        <v/>
      </c>
    </row>
  </sheetData>
  <mergeCells count="37">
    <mergeCell ref="A53:A69"/>
    <mergeCell ref="A70:A86"/>
    <mergeCell ref="A87:A103"/>
    <mergeCell ref="A104:A120"/>
    <mergeCell ref="A2:A18"/>
    <mergeCell ref="A36:A52"/>
    <mergeCell ref="A19:A35"/>
    <mergeCell ref="L52:O52"/>
    <mergeCell ref="P53:R54"/>
    <mergeCell ref="C45:D45"/>
    <mergeCell ref="H45:I45"/>
    <mergeCell ref="L36:O36"/>
    <mergeCell ref="P37:R37"/>
    <mergeCell ref="C42:D42"/>
    <mergeCell ref="H42:I42"/>
    <mergeCell ref="C43:D43"/>
    <mergeCell ref="H43:I43"/>
    <mergeCell ref="C44:D44"/>
    <mergeCell ref="H44:I44"/>
    <mergeCell ref="P71:Q71"/>
    <mergeCell ref="P75:Q75"/>
    <mergeCell ref="P68:R69"/>
    <mergeCell ref="P70:Q70"/>
    <mergeCell ref="T42:T45"/>
    <mergeCell ref="P51:R51"/>
    <mergeCell ref="P76:Q76"/>
    <mergeCell ref="P77:Q77"/>
    <mergeCell ref="P78:Q78"/>
    <mergeCell ref="P79:Q79"/>
    <mergeCell ref="P80:Q80"/>
    <mergeCell ref="P85:Q85"/>
    <mergeCell ref="P86:Q86"/>
    <mergeCell ref="P81:Q81"/>
    <mergeCell ref="T81:T84"/>
    <mergeCell ref="P82:Q82"/>
    <mergeCell ref="P83:Q83"/>
    <mergeCell ref="P84:Q84"/>
  </mergeCells>
  <pageMargins left="0.70866141732283472" right="0.70866141732283472" top="0.74803149606299213" bottom="0.74803149606299213" header="0.31496062992125984" footer="0.31496062992125984"/>
  <pageSetup paperSize="142" scale="50" fitToHeight="0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13" sqref="A13"/>
    </sheetView>
  </sheetViews>
  <sheetFormatPr defaultRowHeight="15" x14ac:dyDescent="0.25"/>
  <cols>
    <col min="1" max="1" width="19.42578125" bestFit="1" customWidth="1"/>
    <col min="2" max="13" width="14.140625" style="1" hidden="1" customWidth="1"/>
    <col min="14" max="14" width="20.7109375" style="1" hidden="1" customWidth="1"/>
    <col min="15" max="16" width="14.140625" style="1" hidden="1" customWidth="1"/>
    <col min="17" max="17" width="14.140625" style="204" hidden="1" customWidth="1"/>
    <col min="18" max="22" width="11.85546875" style="1" customWidth="1"/>
    <col min="23" max="23" width="11.85546875" style="204" customWidth="1"/>
    <col min="24" max="24" width="21.85546875" style="204" customWidth="1"/>
    <col min="25" max="25" width="19.42578125" customWidth="1"/>
    <col min="26" max="26" width="19" customWidth="1"/>
  </cols>
  <sheetData>
    <row r="1" spans="1:26" ht="23.25" customHeight="1" thickBot="1" x14ac:dyDescent="0.3">
      <c r="B1" s="950" t="s">
        <v>0</v>
      </c>
      <c r="C1" s="950"/>
      <c r="D1" s="950"/>
      <c r="E1" s="950" t="s">
        <v>1</v>
      </c>
      <c r="F1" s="950"/>
      <c r="G1" s="950"/>
      <c r="H1" s="950" t="s">
        <v>2</v>
      </c>
      <c r="I1" s="950"/>
      <c r="J1" s="950"/>
      <c r="K1" s="950" t="s">
        <v>3</v>
      </c>
      <c r="L1" s="950"/>
      <c r="M1" s="950"/>
      <c r="N1" s="950" t="s">
        <v>4</v>
      </c>
      <c r="O1" s="950"/>
      <c r="P1" s="950"/>
      <c r="Q1" s="204" t="s">
        <v>46</v>
      </c>
      <c r="R1" s="1025" t="s">
        <v>74</v>
      </c>
      <c r="S1" s="1025"/>
      <c r="T1" s="1025"/>
      <c r="U1" s="1025"/>
      <c r="V1" s="1025"/>
      <c r="W1" s="1025"/>
      <c r="X1" s="1026" t="s">
        <v>85</v>
      </c>
      <c r="Y1" s="1023" t="s">
        <v>83</v>
      </c>
      <c r="Z1" s="1021" t="s">
        <v>87</v>
      </c>
    </row>
    <row r="2" spans="1:26" ht="15.75" thickBot="1" x14ac:dyDescent="0.3">
      <c r="A2" t="s">
        <v>5</v>
      </c>
      <c r="B2" s="1" t="s">
        <v>7</v>
      </c>
      <c r="C2" s="1" t="s">
        <v>50</v>
      </c>
      <c r="D2" s="1" t="s">
        <v>51</v>
      </c>
      <c r="E2" s="1" t="s">
        <v>7</v>
      </c>
      <c r="F2" s="1" t="s">
        <v>50</v>
      </c>
      <c r="G2" s="1" t="s">
        <v>51</v>
      </c>
      <c r="H2" s="1" t="s">
        <v>7</v>
      </c>
      <c r="I2" s="1" t="s">
        <v>50</v>
      </c>
      <c r="J2" s="1" t="s">
        <v>51</v>
      </c>
      <c r="K2" s="1" t="s">
        <v>7</v>
      </c>
      <c r="L2" s="1" t="s">
        <v>50</v>
      </c>
      <c r="M2" s="1" t="s">
        <v>51</v>
      </c>
      <c r="N2" s="1" t="s">
        <v>73</v>
      </c>
      <c r="O2" s="1" t="s">
        <v>50</v>
      </c>
      <c r="P2" s="1" t="s">
        <v>51</v>
      </c>
      <c r="Q2" s="204" t="s">
        <v>52</v>
      </c>
      <c r="R2" s="5" t="s">
        <v>0</v>
      </c>
      <c r="S2" s="6" t="s">
        <v>1</v>
      </c>
      <c r="T2" s="6" t="s">
        <v>2</v>
      </c>
      <c r="U2" s="6" t="s">
        <v>3</v>
      </c>
      <c r="V2" s="6" t="s">
        <v>4</v>
      </c>
      <c r="W2" s="6" t="s">
        <v>46</v>
      </c>
      <c r="X2" s="1027"/>
      <c r="Y2" s="1024"/>
      <c r="Z2" s="1022"/>
    </row>
    <row r="3" spans="1:26" x14ac:dyDescent="0.25">
      <c r="A3" t="s">
        <v>26</v>
      </c>
      <c r="B3" s="1">
        <f>COUNTIF('PROGRAM-Öğretim Üyesi'!$C$2:$W$9,'Ders-Öğretim Üyesi (Örgün)'!A3)</f>
        <v>0</v>
      </c>
      <c r="C3" s="1">
        <f>COUNTIF('PROGRAM-Öğretim Üyesi'!$C$10:$W$18,'Ders-Öğretim Üyesi (Örgün)'!A3)</f>
        <v>0</v>
      </c>
      <c r="D3" s="1">
        <f>B3+C3</f>
        <v>0</v>
      </c>
      <c r="E3" s="1">
        <f>COUNTIF('PROGRAM-Öğretim Üyesi'!$C$19:$W$26,'Ders-Öğretim Üyesi (Örgün)'!A3)</f>
        <v>0</v>
      </c>
      <c r="F3" s="1">
        <f>COUNTIF('PROGRAM-Öğretim Üyesi'!$C$27:$W$35,'Ders-Öğretim Üyesi (Örgün)'!A3)</f>
        <v>0</v>
      </c>
      <c r="G3" s="1">
        <f>E3+F3</f>
        <v>0</v>
      </c>
      <c r="H3" s="1">
        <f>COUNTIF('PROGRAM-Öğretim Üyesi'!$C$36:$W$43,'Ders-Öğretim Üyesi (Örgün)'!A3)</f>
        <v>0</v>
      </c>
      <c r="I3" s="1">
        <f>COUNTIF('PROGRAM-Öğretim Üyesi'!$C$44:$W$52,'Ders-Öğretim Üyesi (Örgün)'!A3)</f>
        <v>0</v>
      </c>
      <c r="J3" s="1">
        <f>H3+I3</f>
        <v>0</v>
      </c>
      <c r="K3" s="1">
        <f>COUNTIF('PROGRAM-Öğretim Üyesi'!$C$53:$W$60,'Ders-Öğretim Üyesi (Örgün)'!A3)</f>
        <v>0</v>
      </c>
      <c r="L3" s="1">
        <f>COUNTIF('PROGRAM-Öğretim Üyesi'!$C$61:$W$69,'Ders-Öğretim Üyesi (Örgün)'!A3)</f>
        <v>0</v>
      </c>
      <c r="M3" s="1">
        <f>K3+L3</f>
        <v>0</v>
      </c>
      <c r="N3" s="1">
        <f>COUNTIF('PROGRAM-Öğretim Üyesi'!$C$70:$W$77,'Ders-Öğretim Üyesi (Örgün)'!A3)</f>
        <v>0</v>
      </c>
      <c r="O3" s="1">
        <f>COUNTIF('PROGRAM-Öğretim Üyesi'!$C$78:$W$86,'Ders-Öğretim Üyesi (Örgün)'!A3)</f>
        <v>0</v>
      </c>
      <c r="P3" s="1">
        <f>N3+O3</f>
        <v>0</v>
      </c>
      <c r="Q3" s="204">
        <f>COUNTIF('PROGRAM-Öğretim Üyesi'!$C$87:$W$103,'Ders-Öğretim Üyesi (Örgün)'!A3)</f>
        <v>0</v>
      </c>
      <c r="R3" s="8" t="str">
        <f t="shared" ref="R3:R26" si="0">IF(D3=0,"",D3)</f>
        <v/>
      </c>
      <c r="S3" s="9" t="str">
        <f t="shared" ref="S3:S26" si="1">IF(G3=0,"",G3)</f>
        <v/>
      </c>
      <c r="T3" s="9" t="str">
        <f t="shared" ref="T3:T26" si="2">IF(J3=0,"",J3)</f>
        <v/>
      </c>
      <c r="U3" s="9" t="str">
        <f t="shared" ref="U3:U26" si="3">IF(M3=0,"",M3)</f>
        <v/>
      </c>
      <c r="V3" s="9" t="str">
        <f t="shared" ref="V3:V26" si="4">IF(P3=0,"",P3)</f>
        <v/>
      </c>
      <c r="W3" s="10" t="str">
        <f t="shared" ref="W3:W26" si="5">IF(Q3=0,"",Q3)</f>
        <v/>
      </c>
      <c r="X3" s="10">
        <f>SUM(R3:W3)</f>
        <v>0</v>
      </c>
      <c r="Y3" s="205">
        <f>6-COUNTBLANK(R3:W3)</f>
        <v>0</v>
      </c>
      <c r="Z3" s="208" t="e">
        <f>X3/Y3</f>
        <v>#DIV/0!</v>
      </c>
    </row>
    <row r="4" spans="1:26" x14ac:dyDescent="0.25">
      <c r="A4" t="s">
        <v>192</v>
      </c>
      <c r="B4" s="1">
        <f>COUNTIF('PROGRAM-Öğretim Üyesi'!$C$2:$W$9,'Ders-Öğretim Üyesi (Örgün)'!A4)</f>
        <v>0</v>
      </c>
      <c r="C4" s="1">
        <f>COUNTIF('PROGRAM-Öğretim Üyesi'!$C$10:$W$18,'Ders-Öğretim Üyesi (Örgün)'!A4)</f>
        <v>0</v>
      </c>
      <c r="D4" s="1">
        <f t="shared" ref="D4:D26" si="6">B4+C4</f>
        <v>0</v>
      </c>
      <c r="E4" s="1">
        <f>COUNTIF('PROGRAM-Öğretim Üyesi'!$C$19:$W$26,'Ders-Öğretim Üyesi (Örgün)'!A4)</f>
        <v>0</v>
      </c>
      <c r="F4" s="1">
        <f>COUNTIF('PROGRAM-Öğretim Üyesi'!$C$27:$W$35,'Ders-Öğretim Üyesi (Örgün)'!A4)</f>
        <v>0</v>
      </c>
      <c r="G4" s="1">
        <f t="shared" ref="G4:G26" si="7">E4+F4</f>
        <v>0</v>
      </c>
      <c r="H4" s="1">
        <f>COUNTIF('PROGRAM-Öğretim Üyesi'!$C$36:$W$43,'Ders-Öğretim Üyesi (Örgün)'!A4)</f>
        <v>0</v>
      </c>
      <c r="I4" s="1">
        <f>COUNTIF('PROGRAM-Öğretim Üyesi'!$C$44:$W$52,'Ders-Öğretim Üyesi (Örgün)'!A4)</f>
        <v>0</v>
      </c>
      <c r="J4" s="1">
        <f t="shared" ref="J4:J26" si="8">H4+I4</f>
        <v>0</v>
      </c>
      <c r="K4" s="1">
        <f>COUNTIF('PROGRAM-Öğretim Üyesi'!$C$53:$W$60,'Ders-Öğretim Üyesi (Örgün)'!A4)</f>
        <v>0</v>
      </c>
      <c r="L4" s="1">
        <f>COUNTIF('PROGRAM-Öğretim Üyesi'!$C$61:$W$69,'Ders-Öğretim Üyesi (Örgün)'!A4)</f>
        <v>0</v>
      </c>
      <c r="M4" s="1">
        <f t="shared" ref="M4:M26" si="9">K4+L4</f>
        <v>0</v>
      </c>
      <c r="N4" s="1">
        <f>COUNTIF('PROGRAM-Öğretim Üyesi'!$C$70:$W$77,'Ders-Öğretim Üyesi (Örgün)'!A4)</f>
        <v>0</v>
      </c>
      <c r="O4" s="1">
        <f>COUNTIF('PROGRAM-Öğretim Üyesi'!$C$78:$W$86,'Ders-Öğretim Üyesi (Örgün)'!A4)</f>
        <v>0</v>
      </c>
      <c r="P4" s="1">
        <f t="shared" ref="P4:P26" si="10">N4+O4</f>
        <v>0</v>
      </c>
      <c r="Q4" s="204">
        <f>COUNTIF('PROGRAM-Öğretim Üyesi'!$C$87:$W$103,'Ders-Öğretim Üyesi (Örgün)'!A4)</f>
        <v>0</v>
      </c>
      <c r="R4" s="8" t="str">
        <f t="shared" si="0"/>
        <v/>
      </c>
      <c r="S4" s="9" t="str">
        <f t="shared" si="1"/>
        <v/>
      </c>
      <c r="T4" s="9" t="str">
        <f t="shared" si="2"/>
        <v/>
      </c>
      <c r="U4" s="9" t="str">
        <f t="shared" si="3"/>
        <v/>
      </c>
      <c r="V4" s="9" t="str">
        <f t="shared" si="4"/>
        <v/>
      </c>
      <c r="W4" s="10" t="str">
        <f t="shared" si="5"/>
        <v/>
      </c>
      <c r="X4" s="10">
        <f t="shared" ref="X4:X26" si="11">SUM(R4:W4)</f>
        <v>0</v>
      </c>
      <c r="Y4" s="206">
        <f t="shared" ref="Y4:Y26" si="12">6-COUNTBLANK(R4:W4)</f>
        <v>0</v>
      </c>
      <c r="Z4" s="209" t="e">
        <f t="shared" ref="Z4:Z26" si="13">X4/Y4</f>
        <v>#DIV/0!</v>
      </c>
    </row>
    <row r="5" spans="1:26" x14ac:dyDescent="0.25">
      <c r="A5" t="s">
        <v>27</v>
      </c>
      <c r="B5" s="1">
        <f>COUNTIF('PROGRAM-Öğretim Üyesi'!$C$2:$W$9,'Ders-Öğretim Üyesi (Örgün)'!A5)</f>
        <v>1</v>
      </c>
      <c r="C5" s="1">
        <f>COUNTIF('PROGRAM-Öğretim Üyesi'!$C$10:$W$18,'Ders-Öğretim Üyesi (Örgün)'!A5)</f>
        <v>0</v>
      </c>
      <c r="D5" s="1">
        <f t="shared" si="6"/>
        <v>1</v>
      </c>
      <c r="E5" s="1">
        <f>COUNTIF('PROGRAM-Öğretim Üyesi'!$C$19:$W$26,'Ders-Öğretim Üyesi (Örgün)'!A5)</f>
        <v>0</v>
      </c>
      <c r="F5" s="1">
        <f>COUNTIF('PROGRAM-Öğretim Üyesi'!$C$27:$W$35,'Ders-Öğretim Üyesi (Örgün)'!A5)</f>
        <v>0</v>
      </c>
      <c r="G5" s="1">
        <f t="shared" si="7"/>
        <v>0</v>
      </c>
      <c r="H5" s="1">
        <f>COUNTIF('PROGRAM-Öğretim Üyesi'!$C$36:$W$43,'Ders-Öğretim Üyesi (Örgün)'!A5)</f>
        <v>0</v>
      </c>
      <c r="I5" s="1">
        <f>COUNTIF('PROGRAM-Öğretim Üyesi'!$C$44:$W$52,'Ders-Öğretim Üyesi (Örgün)'!A5)</f>
        <v>0</v>
      </c>
      <c r="J5" s="1">
        <f t="shared" si="8"/>
        <v>0</v>
      </c>
      <c r="K5" s="1">
        <f>COUNTIF('PROGRAM-Öğretim Üyesi'!$C$53:$W$60,'Ders-Öğretim Üyesi (Örgün)'!A5)</f>
        <v>0</v>
      </c>
      <c r="L5" s="1">
        <f>COUNTIF('PROGRAM-Öğretim Üyesi'!$C$61:$W$69,'Ders-Öğretim Üyesi (Örgün)'!A5)</f>
        <v>0</v>
      </c>
      <c r="M5" s="1">
        <f t="shared" si="9"/>
        <v>0</v>
      </c>
      <c r="N5" s="1">
        <f>COUNTIF('PROGRAM-Öğretim Üyesi'!$C$70:$W$77,'Ders-Öğretim Üyesi (Örgün)'!A5)</f>
        <v>0</v>
      </c>
      <c r="O5" s="1">
        <f>COUNTIF('PROGRAM-Öğretim Üyesi'!$C$78:$W$86,'Ders-Öğretim Üyesi (Örgün)'!A5)</f>
        <v>0</v>
      </c>
      <c r="P5" s="1">
        <f t="shared" si="10"/>
        <v>0</v>
      </c>
      <c r="Q5" s="204">
        <f>COUNTIF('PROGRAM-Öğretim Üyesi'!$C$87:$W$103,'Ders-Öğretim Üyesi (Örgün)'!A5)</f>
        <v>0</v>
      </c>
      <c r="R5" s="8">
        <f t="shared" si="0"/>
        <v>1</v>
      </c>
      <c r="S5" s="9" t="str">
        <f t="shared" si="1"/>
        <v/>
      </c>
      <c r="T5" s="9" t="str">
        <f t="shared" si="2"/>
        <v/>
      </c>
      <c r="U5" s="9" t="str">
        <f t="shared" si="3"/>
        <v/>
      </c>
      <c r="V5" s="9" t="str">
        <f t="shared" si="4"/>
        <v/>
      </c>
      <c r="W5" s="10" t="str">
        <f t="shared" si="5"/>
        <v/>
      </c>
      <c r="X5" s="10">
        <f t="shared" si="11"/>
        <v>1</v>
      </c>
      <c r="Y5" s="206">
        <f t="shared" si="12"/>
        <v>1</v>
      </c>
      <c r="Z5" s="209">
        <f t="shared" si="13"/>
        <v>1</v>
      </c>
    </row>
    <row r="6" spans="1:26" x14ac:dyDescent="0.25">
      <c r="A6" t="s">
        <v>13</v>
      </c>
      <c r="B6" s="1">
        <f>COUNTIF('PROGRAM-Öğretim Üyesi'!$C$2:$W$9,'Ders-Öğretim Üyesi (Örgün)'!A6)</f>
        <v>0</v>
      </c>
      <c r="C6" s="1">
        <f>COUNTIF('PROGRAM-Öğretim Üyesi'!$C$10:$W$18,'Ders-Öğretim Üyesi (Örgün)'!A6)</f>
        <v>0</v>
      </c>
      <c r="D6" s="1">
        <f t="shared" si="6"/>
        <v>0</v>
      </c>
      <c r="E6" s="1">
        <f>COUNTIF('PROGRAM-Öğretim Üyesi'!$C$19:$W$26,'Ders-Öğretim Üyesi (Örgün)'!A6)</f>
        <v>0</v>
      </c>
      <c r="F6" s="1">
        <f>COUNTIF('PROGRAM-Öğretim Üyesi'!$C$27:$W$35,'Ders-Öğretim Üyesi (Örgün)'!A6)</f>
        <v>0</v>
      </c>
      <c r="G6" s="1">
        <f t="shared" si="7"/>
        <v>0</v>
      </c>
      <c r="H6" s="1">
        <f>COUNTIF('PROGRAM-Öğretim Üyesi'!$C$36:$W$43,'Ders-Öğretim Üyesi (Örgün)'!A6)</f>
        <v>0</v>
      </c>
      <c r="I6" s="1">
        <f>COUNTIF('PROGRAM-Öğretim Üyesi'!$C$44:$W$52,'Ders-Öğretim Üyesi (Örgün)'!A6)</f>
        <v>0</v>
      </c>
      <c r="J6" s="1">
        <f t="shared" si="8"/>
        <v>0</v>
      </c>
      <c r="K6" s="1">
        <f>COUNTIF('PROGRAM-Öğretim Üyesi'!$C$53:$W$60,'Ders-Öğretim Üyesi (Örgün)'!A6)</f>
        <v>0</v>
      </c>
      <c r="L6" s="1">
        <f>COUNTIF('PROGRAM-Öğretim Üyesi'!$C$61:$W$69,'Ders-Öğretim Üyesi (Örgün)'!A6)</f>
        <v>0</v>
      </c>
      <c r="M6" s="1">
        <f t="shared" si="9"/>
        <v>0</v>
      </c>
      <c r="N6" s="1">
        <f>COUNTIF('PROGRAM-Öğretim Üyesi'!$C$70:$W$77,'Ders-Öğretim Üyesi (Örgün)'!A6)</f>
        <v>0</v>
      </c>
      <c r="O6" s="1">
        <f>COUNTIF('PROGRAM-Öğretim Üyesi'!$C$78:$W$86,'Ders-Öğretim Üyesi (Örgün)'!A6)</f>
        <v>0</v>
      </c>
      <c r="P6" s="1">
        <f t="shared" si="10"/>
        <v>0</v>
      </c>
      <c r="Q6" s="204">
        <f>COUNTIF('PROGRAM-Öğretim Üyesi'!$C$87:$W$103,'Ders-Öğretim Üyesi (Örgün)'!A6)</f>
        <v>0</v>
      </c>
      <c r="R6" s="8" t="str">
        <f t="shared" si="0"/>
        <v/>
      </c>
      <c r="S6" s="9" t="str">
        <f t="shared" si="1"/>
        <v/>
      </c>
      <c r="T6" s="9" t="str">
        <f t="shared" si="2"/>
        <v/>
      </c>
      <c r="U6" s="9" t="str">
        <f t="shared" si="3"/>
        <v/>
      </c>
      <c r="V6" s="9" t="str">
        <f t="shared" si="4"/>
        <v/>
      </c>
      <c r="W6" s="10" t="str">
        <f t="shared" si="5"/>
        <v/>
      </c>
      <c r="X6" s="10">
        <f t="shared" si="11"/>
        <v>0</v>
      </c>
      <c r="Y6" s="206">
        <f t="shared" si="12"/>
        <v>0</v>
      </c>
      <c r="Z6" s="209" t="e">
        <f t="shared" si="13"/>
        <v>#DIV/0!</v>
      </c>
    </row>
    <row r="7" spans="1:26" x14ac:dyDescent="0.25">
      <c r="A7" t="s">
        <v>16</v>
      </c>
      <c r="B7" s="1">
        <f>COUNTIF('PROGRAM-Öğretim Üyesi'!$C$2:$W$9,'Ders-Öğretim Üyesi (Örgün)'!A7)</f>
        <v>0</v>
      </c>
      <c r="C7" s="1">
        <f>COUNTIF('PROGRAM-Öğretim Üyesi'!$C$10:$W$18,'Ders-Öğretim Üyesi (Örgün)'!A7)</f>
        <v>0</v>
      </c>
      <c r="D7" s="1">
        <f t="shared" si="6"/>
        <v>0</v>
      </c>
      <c r="E7" s="1">
        <f>COUNTIF('PROGRAM-Öğretim Üyesi'!$C$19:$W$26,'Ders-Öğretim Üyesi (Örgün)'!A7)</f>
        <v>0</v>
      </c>
      <c r="F7" s="1">
        <f>COUNTIF('PROGRAM-Öğretim Üyesi'!$C$27:$W$35,'Ders-Öğretim Üyesi (Örgün)'!A7)</f>
        <v>0</v>
      </c>
      <c r="G7" s="1">
        <f t="shared" si="7"/>
        <v>0</v>
      </c>
      <c r="H7" s="1">
        <f>COUNTIF('PROGRAM-Öğretim Üyesi'!$C$36:$W$43,'Ders-Öğretim Üyesi (Örgün)'!A7)</f>
        <v>0</v>
      </c>
      <c r="I7" s="1">
        <f>COUNTIF('PROGRAM-Öğretim Üyesi'!$C$44:$W$52,'Ders-Öğretim Üyesi (Örgün)'!A7)</f>
        <v>0</v>
      </c>
      <c r="J7" s="1">
        <f t="shared" si="8"/>
        <v>0</v>
      </c>
      <c r="K7" s="1">
        <f>COUNTIF('PROGRAM-Öğretim Üyesi'!$C$53:$W$60,'Ders-Öğretim Üyesi (Örgün)'!A7)</f>
        <v>0</v>
      </c>
      <c r="L7" s="1">
        <f>COUNTIF('PROGRAM-Öğretim Üyesi'!$C$61:$W$69,'Ders-Öğretim Üyesi (Örgün)'!A7)</f>
        <v>0</v>
      </c>
      <c r="M7" s="1">
        <f t="shared" si="9"/>
        <v>0</v>
      </c>
      <c r="N7" s="1">
        <f>COUNTIF('PROGRAM-Öğretim Üyesi'!$C$70:$W$77,'Ders-Öğretim Üyesi (Örgün)'!A7)</f>
        <v>0</v>
      </c>
      <c r="O7" s="1">
        <f>COUNTIF('PROGRAM-Öğretim Üyesi'!$C$78:$W$86,'Ders-Öğretim Üyesi (Örgün)'!A7)</f>
        <v>0</v>
      </c>
      <c r="P7" s="1">
        <f t="shared" si="10"/>
        <v>0</v>
      </c>
      <c r="Q7" s="204">
        <f>COUNTIF('PROGRAM-Öğretim Üyesi'!$C$87:$W$103,'Ders-Öğretim Üyesi (Örgün)'!A7)</f>
        <v>0</v>
      </c>
      <c r="R7" s="8" t="str">
        <f t="shared" si="0"/>
        <v/>
      </c>
      <c r="S7" s="9" t="str">
        <f t="shared" si="1"/>
        <v/>
      </c>
      <c r="T7" s="9" t="str">
        <f t="shared" si="2"/>
        <v/>
      </c>
      <c r="U7" s="9" t="str">
        <f t="shared" si="3"/>
        <v/>
      </c>
      <c r="V7" s="9" t="str">
        <f t="shared" si="4"/>
        <v/>
      </c>
      <c r="W7" s="10" t="str">
        <f t="shared" si="5"/>
        <v/>
      </c>
      <c r="X7" s="10">
        <f t="shared" si="11"/>
        <v>0</v>
      </c>
      <c r="Y7" s="206">
        <f t="shared" si="12"/>
        <v>0</v>
      </c>
      <c r="Z7" s="209" t="e">
        <f t="shared" si="13"/>
        <v>#DIV/0!</v>
      </c>
    </row>
    <row r="8" spans="1:26" x14ac:dyDescent="0.25">
      <c r="A8" t="s">
        <v>21</v>
      </c>
      <c r="B8" s="1">
        <f>COUNTIF('PROGRAM-Öğretim Üyesi'!$C$2:$W$9,'Ders-Öğretim Üyesi (Örgün)'!A8)</f>
        <v>0</v>
      </c>
      <c r="C8" s="1">
        <f>COUNTIF('PROGRAM-Öğretim Üyesi'!$C$10:$W$18,'Ders-Öğretim Üyesi (Örgün)'!A8)</f>
        <v>0</v>
      </c>
      <c r="D8" s="1">
        <f t="shared" si="6"/>
        <v>0</v>
      </c>
      <c r="E8" s="1">
        <f>COUNTIF('PROGRAM-Öğretim Üyesi'!$C$19:$W$26,'Ders-Öğretim Üyesi (Örgün)'!A8)</f>
        <v>0</v>
      </c>
      <c r="F8" s="1">
        <f>COUNTIF('PROGRAM-Öğretim Üyesi'!$C$27:$W$35,'Ders-Öğretim Üyesi (Örgün)'!A8)</f>
        <v>0</v>
      </c>
      <c r="G8" s="1">
        <f t="shared" si="7"/>
        <v>0</v>
      </c>
      <c r="H8" s="1">
        <f>COUNTIF('PROGRAM-Öğretim Üyesi'!$C$36:$W$43,'Ders-Öğretim Üyesi (Örgün)'!A8)</f>
        <v>0</v>
      </c>
      <c r="I8" s="1">
        <f>COUNTIF('PROGRAM-Öğretim Üyesi'!$C$44:$W$52,'Ders-Öğretim Üyesi (Örgün)'!A8)</f>
        <v>0</v>
      </c>
      <c r="J8" s="1">
        <f t="shared" si="8"/>
        <v>0</v>
      </c>
      <c r="K8" s="1">
        <f>COUNTIF('PROGRAM-Öğretim Üyesi'!$C$53:$W$60,'Ders-Öğretim Üyesi (Örgün)'!A8)</f>
        <v>0</v>
      </c>
      <c r="L8" s="1">
        <f>COUNTIF('PROGRAM-Öğretim Üyesi'!$C$61:$W$69,'Ders-Öğretim Üyesi (Örgün)'!A8)</f>
        <v>0</v>
      </c>
      <c r="M8" s="1">
        <f t="shared" si="9"/>
        <v>0</v>
      </c>
      <c r="N8" s="1">
        <f>COUNTIF('PROGRAM-Öğretim Üyesi'!$C$70:$W$77,'Ders-Öğretim Üyesi (Örgün)'!A8)</f>
        <v>0</v>
      </c>
      <c r="O8" s="1">
        <f>COUNTIF('PROGRAM-Öğretim Üyesi'!$C$78:$W$86,'Ders-Öğretim Üyesi (Örgün)'!A8)</f>
        <v>0</v>
      </c>
      <c r="P8" s="1">
        <f t="shared" si="10"/>
        <v>0</v>
      </c>
      <c r="Q8" s="204">
        <f>COUNTIF('PROGRAM-Öğretim Üyesi'!$C$87:$W$103,'Ders-Öğretim Üyesi (Örgün)'!A8)</f>
        <v>0</v>
      </c>
      <c r="R8" s="8" t="str">
        <f t="shared" si="0"/>
        <v/>
      </c>
      <c r="S8" s="9" t="str">
        <f t="shared" si="1"/>
        <v/>
      </c>
      <c r="T8" s="9" t="str">
        <f t="shared" si="2"/>
        <v/>
      </c>
      <c r="U8" s="9" t="str">
        <f t="shared" si="3"/>
        <v/>
      </c>
      <c r="V8" s="9" t="str">
        <f t="shared" si="4"/>
        <v/>
      </c>
      <c r="W8" s="10" t="str">
        <f t="shared" si="5"/>
        <v/>
      </c>
      <c r="X8" s="10">
        <f t="shared" si="11"/>
        <v>0</v>
      </c>
      <c r="Y8" s="206">
        <f t="shared" si="12"/>
        <v>0</v>
      </c>
      <c r="Z8" s="209" t="e">
        <f t="shared" si="13"/>
        <v>#DIV/0!</v>
      </c>
    </row>
    <row r="9" spans="1:26" x14ac:dyDescent="0.25">
      <c r="A9" t="s">
        <v>9</v>
      </c>
      <c r="B9" s="1">
        <f>COUNTIF('PROGRAM-Öğretim Üyesi'!$C$2:$W$9,'Ders-Öğretim Üyesi (Örgün)'!A9)</f>
        <v>0</v>
      </c>
      <c r="C9" s="1">
        <f>COUNTIF('PROGRAM-Öğretim Üyesi'!$C$10:$W$18,'Ders-Öğretim Üyesi (Örgün)'!A9)</f>
        <v>0</v>
      </c>
      <c r="D9" s="1">
        <f t="shared" si="6"/>
        <v>0</v>
      </c>
      <c r="E9" s="1">
        <f>COUNTIF('PROGRAM-Öğretim Üyesi'!$C$19:$W$26,'Ders-Öğretim Üyesi (Örgün)'!A9)</f>
        <v>1</v>
      </c>
      <c r="F9" s="1">
        <f>COUNTIF('PROGRAM-Öğretim Üyesi'!$C$27:$W$35,'Ders-Öğretim Üyesi (Örgün)'!A9)</f>
        <v>0</v>
      </c>
      <c r="G9" s="1">
        <f t="shared" si="7"/>
        <v>1</v>
      </c>
      <c r="H9" s="1">
        <f>COUNTIF('PROGRAM-Öğretim Üyesi'!$C$36:$W$43,'Ders-Öğretim Üyesi (Örgün)'!A9)</f>
        <v>0</v>
      </c>
      <c r="I9" s="1">
        <f>COUNTIF('PROGRAM-Öğretim Üyesi'!$C$44:$W$52,'Ders-Öğretim Üyesi (Örgün)'!A9)</f>
        <v>0</v>
      </c>
      <c r="J9" s="1">
        <f t="shared" si="8"/>
        <v>0</v>
      </c>
      <c r="K9" s="1">
        <f>COUNTIF('PROGRAM-Öğretim Üyesi'!$C$53:$W$60,'Ders-Öğretim Üyesi (Örgün)'!A9)</f>
        <v>0</v>
      </c>
      <c r="L9" s="1">
        <f>COUNTIF('PROGRAM-Öğretim Üyesi'!$C$61:$W$69,'Ders-Öğretim Üyesi (Örgün)'!A9)</f>
        <v>0</v>
      </c>
      <c r="M9" s="1">
        <f t="shared" si="9"/>
        <v>0</v>
      </c>
      <c r="N9" s="1">
        <f>COUNTIF('PROGRAM-Öğretim Üyesi'!$C$70:$W$77,'Ders-Öğretim Üyesi (Örgün)'!A9)</f>
        <v>0</v>
      </c>
      <c r="O9" s="1">
        <f>COUNTIF('PROGRAM-Öğretim Üyesi'!$C$78:$W$86,'Ders-Öğretim Üyesi (Örgün)'!A9)</f>
        <v>0</v>
      </c>
      <c r="P9" s="1">
        <f t="shared" si="10"/>
        <v>0</v>
      </c>
      <c r="Q9" s="204">
        <f>COUNTIF('PROGRAM-Öğretim Üyesi'!$C$87:$W$103,'Ders-Öğretim Üyesi (Örgün)'!A9)</f>
        <v>0</v>
      </c>
      <c r="R9" s="8" t="str">
        <f t="shared" si="0"/>
        <v/>
      </c>
      <c r="S9" s="9">
        <f t="shared" si="1"/>
        <v>1</v>
      </c>
      <c r="T9" s="9" t="str">
        <f t="shared" si="2"/>
        <v/>
      </c>
      <c r="U9" s="9" t="str">
        <f t="shared" si="3"/>
        <v/>
      </c>
      <c r="V9" s="9" t="str">
        <f t="shared" si="4"/>
        <v/>
      </c>
      <c r="W9" s="10" t="str">
        <f t="shared" si="5"/>
        <v/>
      </c>
      <c r="X9" s="10">
        <f t="shared" si="11"/>
        <v>1</v>
      </c>
      <c r="Y9" s="206">
        <f t="shared" si="12"/>
        <v>1</v>
      </c>
      <c r="Z9" s="209">
        <f t="shared" si="13"/>
        <v>1</v>
      </c>
    </row>
    <row r="10" spans="1:26" x14ac:dyDescent="0.25">
      <c r="A10" t="s">
        <v>10</v>
      </c>
      <c r="B10" s="1">
        <f>COUNTIF('PROGRAM-Öğretim Üyesi'!$C$2:$W$9,'Ders-Öğretim Üyesi (Örgün)'!A10)</f>
        <v>0</v>
      </c>
      <c r="C10" s="1">
        <f>COUNTIF('PROGRAM-Öğretim Üyesi'!$C$10:$W$18,'Ders-Öğretim Üyesi (Örgün)'!A10)</f>
        <v>0</v>
      </c>
      <c r="D10" s="1">
        <f t="shared" si="6"/>
        <v>0</v>
      </c>
      <c r="E10" s="1">
        <f>COUNTIF('PROGRAM-Öğretim Üyesi'!$C$19:$W$26,'Ders-Öğretim Üyesi (Örgün)'!A10)</f>
        <v>0</v>
      </c>
      <c r="F10" s="1">
        <f>COUNTIF('PROGRAM-Öğretim Üyesi'!$C$27:$W$35,'Ders-Öğretim Üyesi (Örgün)'!A10)</f>
        <v>0</v>
      </c>
      <c r="G10" s="1">
        <f t="shared" si="7"/>
        <v>0</v>
      </c>
      <c r="H10" s="1">
        <f>COUNTIF('PROGRAM-Öğretim Üyesi'!$C$36:$W$43,'Ders-Öğretim Üyesi (Örgün)'!A10)</f>
        <v>0</v>
      </c>
      <c r="I10" s="1">
        <f>COUNTIF('PROGRAM-Öğretim Üyesi'!$C$44:$W$52,'Ders-Öğretim Üyesi (Örgün)'!A10)</f>
        <v>0</v>
      </c>
      <c r="J10" s="1">
        <f t="shared" si="8"/>
        <v>0</v>
      </c>
      <c r="K10" s="1">
        <f>COUNTIF('PROGRAM-Öğretim Üyesi'!$C$53:$W$60,'Ders-Öğretim Üyesi (Örgün)'!A10)</f>
        <v>0</v>
      </c>
      <c r="L10" s="1">
        <f>COUNTIF('PROGRAM-Öğretim Üyesi'!$C$61:$W$69,'Ders-Öğretim Üyesi (Örgün)'!A10)</f>
        <v>0</v>
      </c>
      <c r="M10" s="1">
        <f t="shared" si="9"/>
        <v>0</v>
      </c>
      <c r="N10" s="1">
        <f>COUNTIF('PROGRAM-Öğretim Üyesi'!$C$70:$W$77,'Ders-Öğretim Üyesi (Örgün)'!A10)</f>
        <v>0</v>
      </c>
      <c r="O10" s="1">
        <f>COUNTIF('PROGRAM-Öğretim Üyesi'!$C$78:$W$86,'Ders-Öğretim Üyesi (Örgün)'!A10)</f>
        <v>0</v>
      </c>
      <c r="P10" s="1">
        <f t="shared" si="10"/>
        <v>0</v>
      </c>
      <c r="Q10" s="204">
        <f>COUNTIF('PROGRAM-Öğretim Üyesi'!$C$87:$W$103,'Ders-Öğretim Üyesi (Örgün)'!A10)</f>
        <v>0</v>
      </c>
      <c r="R10" s="8" t="str">
        <f t="shared" si="0"/>
        <v/>
      </c>
      <c r="S10" s="9" t="str">
        <f t="shared" si="1"/>
        <v/>
      </c>
      <c r="T10" s="9" t="str">
        <f t="shared" si="2"/>
        <v/>
      </c>
      <c r="U10" s="9" t="str">
        <f t="shared" si="3"/>
        <v/>
      </c>
      <c r="V10" s="9" t="str">
        <f t="shared" si="4"/>
        <v/>
      </c>
      <c r="W10" s="10" t="str">
        <f t="shared" si="5"/>
        <v/>
      </c>
      <c r="X10" s="10">
        <f t="shared" si="11"/>
        <v>0</v>
      </c>
      <c r="Y10" s="206">
        <f t="shared" si="12"/>
        <v>0</v>
      </c>
      <c r="Z10" s="209" t="e">
        <f t="shared" si="13"/>
        <v>#DIV/0!</v>
      </c>
    </row>
    <row r="11" spans="1:26" x14ac:dyDescent="0.25">
      <c r="A11" t="s">
        <v>18</v>
      </c>
      <c r="B11" s="1">
        <f>COUNTIF('PROGRAM-Öğretim Üyesi'!$C$2:$W$9,'Ders-Öğretim Üyesi (Örgün)'!A11)</f>
        <v>0</v>
      </c>
      <c r="C11" s="1">
        <f>COUNTIF('PROGRAM-Öğretim Üyesi'!$C$10:$W$18,'Ders-Öğretim Üyesi (Örgün)'!A11)</f>
        <v>0</v>
      </c>
      <c r="D11" s="1">
        <f t="shared" si="6"/>
        <v>0</v>
      </c>
      <c r="E11" s="1">
        <f>COUNTIF('PROGRAM-Öğretim Üyesi'!$C$19:$W$26,'Ders-Öğretim Üyesi (Örgün)'!A11)</f>
        <v>0</v>
      </c>
      <c r="F11" s="1">
        <f>COUNTIF('PROGRAM-Öğretim Üyesi'!$C$27:$W$35,'Ders-Öğretim Üyesi (Örgün)'!A11)</f>
        <v>0</v>
      </c>
      <c r="G11" s="1">
        <f t="shared" si="7"/>
        <v>0</v>
      </c>
      <c r="H11" s="1">
        <f>COUNTIF('PROGRAM-Öğretim Üyesi'!$C$36:$W$43,'Ders-Öğretim Üyesi (Örgün)'!A11)</f>
        <v>0</v>
      </c>
      <c r="I11" s="1">
        <f>COUNTIF('PROGRAM-Öğretim Üyesi'!$C$44:$W$52,'Ders-Öğretim Üyesi (Örgün)'!A11)</f>
        <v>0</v>
      </c>
      <c r="J11" s="1">
        <f t="shared" si="8"/>
        <v>0</v>
      </c>
      <c r="K11" s="1">
        <f>COUNTIF('PROGRAM-Öğretim Üyesi'!$C$53:$W$60,'Ders-Öğretim Üyesi (Örgün)'!A11)</f>
        <v>0</v>
      </c>
      <c r="L11" s="1">
        <f>COUNTIF('PROGRAM-Öğretim Üyesi'!$C$61:$W$69,'Ders-Öğretim Üyesi (Örgün)'!A11)</f>
        <v>0</v>
      </c>
      <c r="M11" s="1">
        <f t="shared" si="9"/>
        <v>0</v>
      </c>
      <c r="N11" s="1">
        <f>COUNTIF('PROGRAM-Öğretim Üyesi'!$C$70:$W$77,'Ders-Öğretim Üyesi (Örgün)'!A11)</f>
        <v>0</v>
      </c>
      <c r="O11" s="1">
        <f>COUNTIF('PROGRAM-Öğretim Üyesi'!$C$78:$W$86,'Ders-Öğretim Üyesi (Örgün)'!A11)</f>
        <v>0</v>
      </c>
      <c r="P11" s="1">
        <f t="shared" si="10"/>
        <v>0</v>
      </c>
      <c r="Q11" s="204">
        <f>COUNTIF('PROGRAM-Öğretim Üyesi'!$C$87:$W$103,'Ders-Öğretim Üyesi (Örgün)'!A11)</f>
        <v>0</v>
      </c>
      <c r="R11" s="8" t="str">
        <f t="shared" si="0"/>
        <v/>
      </c>
      <c r="S11" s="9" t="str">
        <f t="shared" si="1"/>
        <v/>
      </c>
      <c r="T11" s="9" t="str">
        <f t="shared" si="2"/>
        <v/>
      </c>
      <c r="U11" s="9" t="str">
        <f t="shared" si="3"/>
        <v/>
      </c>
      <c r="V11" s="9" t="str">
        <f t="shared" si="4"/>
        <v/>
      </c>
      <c r="W11" s="10" t="str">
        <f t="shared" si="5"/>
        <v/>
      </c>
      <c r="X11" s="10">
        <f t="shared" si="11"/>
        <v>0</v>
      </c>
      <c r="Y11" s="206">
        <f t="shared" si="12"/>
        <v>0</v>
      </c>
      <c r="Z11" s="209" t="e">
        <f t="shared" si="13"/>
        <v>#DIV/0!</v>
      </c>
    </row>
    <row r="12" spans="1:26" x14ac:dyDescent="0.25">
      <c r="A12" t="s">
        <v>191</v>
      </c>
      <c r="B12" s="1">
        <f>COUNTIF('PROGRAM-Öğretim Üyesi'!$C$2:$W$9,'Ders-Öğretim Üyesi (Örgün)'!A12)</f>
        <v>0</v>
      </c>
      <c r="C12" s="1">
        <f>COUNTIF('PROGRAM-Öğretim Üyesi'!$C$10:$W$18,'Ders-Öğretim Üyesi (Örgün)'!A12)</f>
        <v>0</v>
      </c>
      <c r="D12" s="1">
        <f t="shared" si="6"/>
        <v>0</v>
      </c>
      <c r="E12" s="1">
        <f>COUNTIF('PROGRAM-Öğretim Üyesi'!$C$19:$W$26,'Ders-Öğretim Üyesi (Örgün)'!A12)</f>
        <v>0</v>
      </c>
      <c r="F12" s="1">
        <f>COUNTIF('PROGRAM-Öğretim Üyesi'!$C$27:$W$35,'Ders-Öğretim Üyesi (Örgün)'!A12)</f>
        <v>0</v>
      </c>
      <c r="G12" s="1">
        <f t="shared" si="7"/>
        <v>0</v>
      </c>
      <c r="H12" s="1">
        <f>COUNTIF('PROGRAM-Öğretim Üyesi'!$C$36:$W$43,'Ders-Öğretim Üyesi (Örgün)'!A12)</f>
        <v>0</v>
      </c>
      <c r="I12" s="1">
        <f>COUNTIF('PROGRAM-Öğretim Üyesi'!$C$44:$W$52,'Ders-Öğretim Üyesi (Örgün)'!A12)</f>
        <v>0</v>
      </c>
      <c r="J12" s="1">
        <f t="shared" si="8"/>
        <v>0</v>
      </c>
      <c r="K12" s="1">
        <f>COUNTIF('PROGRAM-Öğretim Üyesi'!$C$53:$W$60,'Ders-Öğretim Üyesi (Örgün)'!A12)</f>
        <v>0</v>
      </c>
      <c r="L12" s="1">
        <f>COUNTIF('PROGRAM-Öğretim Üyesi'!$C$61:$W$69,'Ders-Öğretim Üyesi (Örgün)'!A12)</f>
        <v>0</v>
      </c>
      <c r="M12" s="1">
        <f t="shared" si="9"/>
        <v>0</v>
      </c>
      <c r="N12" s="1">
        <f>COUNTIF('PROGRAM-Öğretim Üyesi'!$C$70:$W$77,'Ders-Öğretim Üyesi (Örgün)'!A12)</f>
        <v>0</v>
      </c>
      <c r="O12" s="1">
        <f>COUNTIF('PROGRAM-Öğretim Üyesi'!$C$78:$W$86,'Ders-Öğretim Üyesi (Örgün)'!A12)</f>
        <v>0</v>
      </c>
      <c r="P12" s="1">
        <f t="shared" si="10"/>
        <v>0</v>
      </c>
      <c r="Q12" s="204">
        <f>COUNTIF('PROGRAM-Öğretim Üyesi'!$C$87:$W$103,'Ders-Öğretim Üyesi (Örgün)'!A12)</f>
        <v>0</v>
      </c>
      <c r="R12" s="8" t="str">
        <f t="shared" si="0"/>
        <v/>
      </c>
      <c r="S12" s="9" t="str">
        <f t="shared" si="1"/>
        <v/>
      </c>
      <c r="T12" s="9" t="str">
        <f t="shared" si="2"/>
        <v/>
      </c>
      <c r="U12" s="9" t="str">
        <f t="shared" si="3"/>
        <v/>
      </c>
      <c r="V12" s="9" t="str">
        <f t="shared" si="4"/>
        <v/>
      </c>
      <c r="W12" s="10" t="str">
        <f t="shared" si="5"/>
        <v/>
      </c>
      <c r="X12" s="10">
        <f t="shared" si="11"/>
        <v>0</v>
      </c>
      <c r="Y12" s="206">
        <f t="shared" si="12"/>
        <v>0</v>
      </c>
      <c r="Z12" s="209" t="e">
        <f t="shared" si="13"/>
        <v>#DIV/0!</v>
      </c>
    </row>
    <row r="13" spans="1:26" x14ac:dyDescent="0.25">
      <c r="A13" t="s">
        <v>185</v>
      </c>
      <c r="B13" s="1">
        <f>COUNTIF('PROGRAM-Öğretim Üyesi'!$C$2:$W$9,'Ders-Öğretim Üyesi (Örgün)'!A13)</f>
        <v>0</v>
      </c>
      <c r="C13" s="1">
        <f>COUNTIF('PROGRAM-Öğretim Üyesi'!$C$10:$W$18,'Ders-Öğretim Üyesi (Örgün)'!A13)</f>
        <v>8</v>
      </c>
      <c r="D13" s="1">
        <f t="shared" si="6"/>
        <v>8</v>
      </c>
      <c r="E13" s="1">
        <f>COUNTIF('PROGRAM-Öğretim Üyesi'!$C$19:$W$26,'Ders-Öğretim Üyesi (Örgün)'!A13)</f>
        <v>1</v>
      </c>
      <c r="F13" s="1">
        <f>COUNTIF('PROGRAM-Öğretim Üyesi'!$C$27:$W$35,'Ders-Öğretim Üyesi (Örgün)'!A13)</f>
        <v>14</v>
      </c>
      <c r="G13" s="1">
        <f t="shared" si="7"/>
        <v>15</v>
      </c>
      <c r="H13" s="1">
        <f>COUNTIF('PROGRAM-Öğretim Üyesi'!$C$36:$W$43,'Ders-Öğretim Üyesi (Örgün)'!A13)</f>
        <v>0</v>
      </c>
      <c r="I13" s="1">
        <f>COUNTIF('PROGRAM-Öğretim Üyesi'!$C$44:$W$52,'Ders-Öğretim Üyesi (Örgün)'!A13)</f>
        <v>4</v>
      </c>
      <c r="J13" s="1">
        <f t="shared" si="8"/>
        <v>4</v>
      </c>
      <c r="K13" s="1">
        <f>COUNTIF('PROGRAM-Öğretim Üyesi'!$C$53:$W$60,'Ders-Öğretim Üyesi (Örgün)'!A13)</f>
        <v>0</v>
      </c>
      <c r="L13" s="1">
        <f>COUNTIF('PROGRAM-Öğretim Üyesi'!$C$61:$W$69,'Ders-Öğretim Üyesi (Örgün)'!A13)</f>
        <v>7</v>
      </c>
      <c r="M13" s="1">
        <f t="shared" si="9"/>
        <v>7</v>
      </c>
      <c r="N13" s="1">
        <f>COUNTIF('PROGRAM-Öğretim Üyesi'!$C$70:$W$77,'Ders-Öğretim Üyesi (Örgün)'!A13)</f>
        <v>0</v>
      </c>
      <c r="O13" s="1">
        <f>COUNTIF('PROGRAM-Öğretim Üyesi'!$C$78:$W$86,'Ders-Öğretim Üyesi (Örgün)'!A13)</f>
        <v>7</v>
      </c>
      <c r="P13" s="1">
        <f t="shared" si="10"/>
        <v>7</v>
      </c>
      <c r="Q13" s="204">
        <f>COUNTIF('PROGRAM-Öğretim Üyesi'!$C$87:$W$103,'Ders-Öğretim Üyesi (Örgün)'!A13)</f>
        <v>0</v>
      </c>
      <c r="R13" s="8">
        <f t="shared" si="0"/>
        <v>8</v>
      </c>
      <c r="S13" s="9">
        <f t="shared" si="1"/>
        <v>15</v>
      </c>
      <c r="T13" s="9">
        <f t="shared" si="2"/>
        <v>4</v>
      </c>
      <c r="U13" s="9">
        <f t="shared" si="3"/>
        <v>7</v>
      </c>
      <c r="V13" s="9">
        <f t="shared" si="4"/>
        <v>7</v>
      </c>
      <c r="W13" s="10" t="str">
        <f t="shared" si="5"/>
        <v/>
      </c>
      <c r="X13" s="10">
        <f t="shared" si="11"/>
        <v>41</v>
      </c>
      <c r="Y13" s="206">
        <f t="shared" si="12"/>
        <v>5</v>
      </c>
      <c r="Z13" s="209">
        <f t="shared" si="13"/>
        <v>8.1999999999999993</v>
      </c>
    </row>
    <row r="14" spans="1:26" x14ac:dyDescent="0.25">
      <c r="A14" t="s">
        <v>185</v>
      </c>
      <c r="B14" s="1">
        <f>COUNTIF('PROGRAM-Öğretim Üyesi'!$C$2:$W$9,'Ders-Öğretim Üyesi (Örgün)'!A14)</f>
        <v>0</v>
      </c>
      <c r="C14" s="1">
        <f>COUNTIF('PROGRAM-Öğretim Üyesi'!$C$10:$W$18,'Ders-Öğretim Üyesi (Örgün)'!A14)</f>
        <v>8</v>
      </c>
      <c r="D14" s="1">
        <f t="shared" si="6"/>
        <v>8</v>
      </c>
      <c r="E14" s="1">
        <f>COUNTIF('PROGRAM-Öğretim Üyesi'!$C$19:$W$26,'Ders-Öğretim Üyesi (Örgün)'!A14)</f>
        <v>1</v>
      </c>
      <c r="F14" s="1">
        <f>COUNTIF('PROGRAM-Öğretim Üyesi'!$C$27:$W$35,'Ders-Öğretim Üyesi (Örgün)'!A14)</f>
        <v>14</v>
      </c>
      <c r="G14" s="1">
        <f t="shared" si="7"/>
        <v>15</v>
      </c>
      <c r="H14" s="1">
        <f>COUNTIF('PROGRAM-Öğretim Üyesi'!$C$36:$W$43,'Ders-Öğretim Üyesi (Örgün)'!A14)</f>
        <v>0</v>
      </c>
      <c r="I14" s="1">
        <f>COUNTIF('PROGRAM-Öğretim Üyesi'!$C$44:$W$52,'Ders-Öğretim Üyesi (Örgün)'!A14)</f>
        <v>4</v>
      </c>
      <c r="J14" s="1">
        <f t="shared" si="8"/>
        <v>4</v>
      </c>
      <c r="K14" s="1">
        <f>COUNTIF('PROGRAM-Öğretim Üyesi'!$C$53:$W$60,'Ders-Öğretim Üyesi (Örgün)'!A14)</f>
        <v>0</v>
      </c>
      <c r="L14" s="1">
        <f>COUNTIF('PROGRAM-Öğretim Üyesi'!$C$61:$W$69,'Ders-Öğretim Üyesi (Örgün)'!A14)</f>
        <v>7</v>
      </c>
      <c r="M14" s="1">
        <f t="shared" si="9"/>
        <v>7</v>
      </c>
      <c r="N14" s="1">
        <f>COUNTIF('PROGRAM-Öğretim Üyesi'!$C$70:$W$77,'Ders-Öğretim Üyesi (Örgün)'!A14)</f>
        <v>0</v>
      </c>
      <c r="O14" s="1">
        <f>COUNTIF('PROGRAM-Öğretim Üyesi'!$C$78:$W$86,'Ders-Öğretim Üyesi (Örgün)'!A14)</f>
        <v>7</v>
      </c>
      <c r="P14" s="1">
        <f t="shared" si="10"/>
        <v>7</v>
      </c>
      <c r="Q14" s="204">
        <f>COUNTIF('PROGRAM-Öğretim Üyesi'!$C$87:$W$103,'Ders-Öğretim Üyesi (Örgün)'!A14)</f>
        <v>0</v>
      </c>
      <c r="R14" s="8">
        <f t="shared" si="0"/>
        <v>8</v>
      </c>
      <c r="S14" s="9">
        <f t="shared" si="1"/>
        <v>15</v>
      </c>
      <c r="T14" s="9">
        <f t="shared" si="2"/>
        <v>4</v>
      </c>
      <c r="U14" s="9">
        <f t="shared" si="3"/>
        <v>7</v>
      </c>
      <c r="V14" s="9">
        <f t="shared" si="4"/>
        <v>7</v>
      </c>
      <c r="W14" s="10" t="str">
        <f t="shared" si="5"/>
        <v/>
      </c>
      <c r="X14" s="10">
        <f t="shared" si="11"/>
        <v>41</v>
      </c>
      <c r="Y14" s="206">
        <f t="shared" si="12"/>
        <v>5</v>
      </c>
      <c r="Z14" s="209">
        <f t="shared" si="13"/>
        <v>8.1999999999999993</v>
      </c>
    </row>
    <row r="15" spans="1:26" x14ac:dyDescent="0.25">
      <c r="A15" t="s">
        <v>23</v>
      </c>
      <c r="B15" s="1">
        <f>COUNTIF('PROGRAM-Öğretim Üyesi'!$C$2:$W$9,'Ders-Öğretim Üyesi (Örgün)'!A15)</f>
        <v>0</v>
      </c>
      <c r="C15" s="1">
        <f>COUNTIF('PROGRAM-Öğretim Üyesi'!$C$10:$W$18,'Ders-Öğretim Üyesi (Örgün)'!A15)</f>
        <v>0</v>
      </c>
      <c r="D15" s="1">
        <f t="shared" si="6"/>
        <v>0</v>
      </c>
      <c r="E15" s="1">
        <f>COUNTIF('PROGRAM-Öğretim Üyesi'!$C$19:$W$26,'Ders-Öğretim Üyesi (Örgün)'!A15)</f>
        <v>0</v>
      </c>
      <c r="F15" s="1">
        <f>COUNTIF('PROGRAM-Öğretim Üyesi'!$C$27:$W$35,'Ders-Öğretim Üyesi (Örgün)'!A15)</f>
        <v>0</v>
      </c>
      <c r="G15" s="1">
        <f t="shared" si="7"/>
        <v>0</v>
      </c>
      <c r="H15" s="1">
        <f>COUNTIF('PROGRAM-Öğretim Üyesi'!$C$36:$W$43,'Ders-Öğretim Üyesi (Örgün)'!A15)</f>
        <v>0</v>
      </c>
      <c r="I15" s="1">
        <f>COUNTIF('PROGRAM-Öğretim Üyesi'!$C$44:$W$52,'Ders-Öğretim Üyesi (Örgün)'!A15)</f>
        <v>0</v>
      </c>
      <c r="J15" s="1">
        <f t="shared" si="8"/>
        <v>0</v>
      </c>
      <c r="K15" s="1">
        <f>COUNTIF('PROGRAM-Öğretim Üyesi'!$C$53:$W$60,'Ders-Öğretim Üyesi (Örgün)'!A15)</f>
        <v>0</v>
      </c>
      <c r="L15" s="1">
        <f>COUNTIF('PROGRAM-Öğretim Üyesi'!$C$61:$W$69,'Ders-Öğretim Üyesi (Örgün)'!A15)</f>
        <v>0</v>
      </c>
      <c r="M15" s="1">
        <f t="shared" si="9"/>
        <v>0</v>
      </c>
      <c r="N15" s="1">
        <f>COUNTIF('PROGRAM-Öğretim Üyesi'!$C$70:$W$77,'Ders-Öğretim Üyesi (Örgün)'!A15)</f>
        <v>0</v>
      </c>
      <c r="O15" s="1">
        <f>COUNTIF('PROGRAM-Öğretim Üyesi'!$C$78:$W$86,'Ders-Öğretim Üyesi (Örgün)'!A15)</f>
        <v>0</v>
      </c>
      <c r="P15" s="1">
        <f t="shared" si="10"/>
        <v>0</v>
      </c>
      <c r="Q15" s="204">
        <f>COUNTIF('PROGRAM-Öğretim Üyesi'!$C$87:$W$103,'Ders-Öğretim Üyesi (Örgün)'!A15)</f>
        <v>0</v>
      </c>
      <c r="R15" s="8" t="str">
        <f t="shared" si="0"/>
        <v/>
      </c>
      <c r="S15" s="9" t="str">
        <f t="shared" si="1"/>
        <v/>
      </c>
      <c r="T15" s="9" t="str">
        <f t="shared" si="2"/>
        <v/>
      </c>
      <c r="U15" s="9" t="str">
        <f t="shared" si="3"/>
        <v/>
      </c>
      <c r="V15" s="9" t="str">
        <f t="shared" si="4"/>
        <v/>
      </c>
      <c r="W15" s="10" t="str">
        <f t="shared" si="5"/>
        <v/>
      </c>
      <c r="X15" s="10">
        <f t="shared" si="11"/>
        <v>0</v>
      </c>
      <c r="Y15" s="206">
        <f t="shared" si="12"/>
        <v>0</v>
      </c>
      <c r="Z15" s="209" t="e">
        <f t="shared" si="13"/>
        <v>#DIV/0!</v>
      </c>
    </row>
    <row r="16" spans="1:26" x14ac:dyDescent="0.25">
      <c r="A16" t="s">
        <v>11</v>
      </c>
      <c r="B16" s="1">
        <f>COUNTIF('PROGRAM-Öğretim Üyesi'!$C$2:$W$9,'Ders-Öğretim Üyesi (Örgün)'!A16)</f>
        <v>0</v>
      </c>
      <c r="C16" s="1">
        <f>COUNTIF('PROGRAM-Öğretim Üyesi'!$C$10:$W$18,'Ders-Öğretim Üyesi (Örgün)'!A16)</f>
        <v>0</v>
      </c>
      <c r="D16" s="1">
        <f t="shared" si="6"/>
        <v>0</v>
      </c>
      <c r="E16" s="1">
        <f>COUNTIF('PROGRAM-Öğretim Üyesi'!$C$19:$W$26,'Ders-Öğretim Üyesi (Örgün)'!A16)</f>
        <v>0</v>
      </c>
      <c r="F16" s="1">
        <f>COUNTIF('PROGRAM-Öğretim Üyesi'!$C$27:$W$35,'Ders-Öğretim Üyesi (Örgün)'!A16)</f>
        <v>0</v>
      </c>
      <c r="G16" s="1">
        <f t="shared" si="7"/>
        <v>0</v>
      </c>
      <c r="H16" s="1">
        <f>COUNTIF('PROGRAM-Öğretim Üyesi'!$C$36:$W$43,'Ders-Öğretim Üyesi (Örgün)'!A16)</f>
        <v>0</v>
      </c>
      <c r="I16" s="1">
        <f>COUNTIF('PROGRAM-Öğretim Üyesi'!$C$44:$W$52,'Ders-Öğretim Üyesi (Örgün)'!A16)</f>
        <v>0</v>
      </c>
      <c r="J16" s="1">
        <f t="shared" si="8"/>
        <v>0</v>
      </c>
      <c r="K16" s="1">
        <f>COUNTIF('PROGRAM-Öğretim Üyesi'!$C$53:$W$60,'Ders-Öğretim Üyesi (Örgün)'!A16)</f>
        <v>0</v>
      </c>
      <c r="L16" s="1">
        <f>COUNTIF('PROGRAM-Öğretim Üyesi'!$C$61:$W$69,'Ders-Öğretim Üyesi (Örgün)'!A16)</f>
        <v>0</v>
      </c>
      <c r="M16" s="1">
        <f t="shared" si="9"/>
        <v>0</v>
      </c>
      <c r="N16" s="1">
        <f>COUNTIF('PROGRAM-Öğretim Üyesi'!$C$70:$W$77,'Ders-Öğretim Üyesi (Örgün)'!A16)</f>
        <v>0</v>
      </c>
      <c r="O16" s="1">
        <f>COUNTIF('PROGRAM-Öğretim Üyesi'!$C$78:$W$86,'Ders-Öğretim Üyesi (Örgün)'!A16)</f>
        <v>0</v>
      </c>
      <c r="P16" s="1">
        <f t="shared" si="10"/>
        <v>0</v>
      </c>
      <c r="Q16" s="204">
        <f>COUNTIF('PROGRAM-Öğretim Üyesi'!$C$87:$W$103,'Ders-Öğretim Üyesi (Örgün)'!A16)</f>
        <v>0</v>
      </c>
      <c r="R16" s="8" t="str">
        <f t="shared" si="0"/>
        <v/>
      </c>
      <c r="S16" s="9" t="str">
        <f t="shared" si="1"/>
        <v/>
      </c>
      <c r="T16" s="9" t="str">
        <f t="shared" si="2"/>
        <v/>
      </c>
      <c r="U16" s="9" t="str">
        <f t="shared" si="3"/>
        <v/>
      </c>
      <c r="V16" s="9" t="str">
        <f t="shared" si="4"/>
        <v/>
      </c>
      <c r="W16" s="10" t="str">
        <f t="shared" si="5"/>
        <v/>
      </c>
      <c r="X16" s="10">
        <f t="shared" si="11"/>
        <v>0</v>
      </c>
      <c r="Y16" s="206">
        <f t="shared" si="12"/>
        <v>0</v>
      </c>
      <c r="Z16" s="209" t="e">
        <f t="shared" si="13"/>
        <v>#DIV/0!</v>
      </c>
    </row>
    <row r="17" spans="1:26" x14ac:dyDescent="0.25">
      <c r="A17" t="s">
        <v>24</v>
      </c>
      <c r="B17" s="1">
        <f>COUNTIF('PROGRAM-Öğretim Üyesi'!$C$2:$W$9,'Ders-Öğretim Üyesi (Örgün)'!A17)</f>
        <v>0</v>
      </c>
      <c r="C17" s="1">
        <f>COUNTIF('PROGRAM-Öğretim Üyesi'!$C$10:$W$18,'Ders-Öğretim Üyesi (Örgün)'!A17)</f>
        <v>0</v>
      </c>
      <c r="D17" s="1">
        <f t="shared" si="6"/>
        <v>0</v>
      </c>
      <c r="E17" s="1">
        <f>COUNTIF('PROGRAM-Öğretim Üyesi'!$C$19:$W$26,'Ders-Öğretim Üyesi (Örgün)'!A17)</f>
        <v>0</v>
      </c>
      <c r="F17" s="1">
        <f>COUNTIF('PROGRAM-Öğretim Üyesi'!$C$27:$W$35,'Ders-Öğretim Üyesi (Örgün)'!A17)</f>
        <v>0</v>
      </c>
      <c r="G17" s="1">
        <f t="shared" si="7"/>
        <v>0</v>
      </c>
      <c r="H17" s="1">
        <f>COUNTIF('PROGRAM-Öğretim Üyesi'!$C$36:$W$43,'Ders-Öğretim Üyesi (Örgün)'!A17)</f>
        <v>0</v>
      </c>
      <c r="I17" s="1">
        <f>COUNTIF('PROGRAM-Öğretim Üyesi'!$C$44:$W$52,'Ders-Öğretim Üyesi (Örgün)'!A17)</f>
        <v>0</v>
      </c>
      <c r="J17" s="1">
        <f t="shared" si="8"/>
        <v>0</v>
      </c>
      <c r="K17" s="1">
        <f>COUNTIF('PROGRAM-Öğretim Üyesi'!$C$53:$W$60,'Ders-Öğretim Üyesi (Örgün)'!A17)</f>
        <v>0</v>
      </c>
      <c r="L17" s="1">
        <f>COUNTIF('PROGRAM-Öğretim Üyesi'!$C$61:$W$69,'Ders-Öğretim Üyesi (Örgün)'!A17)</f>
        <v>0</v>
      </c>
      <c r="M17" s="1">
        <f t="shared" si="9"/>
        <v>0</v>
      </c>
      <c r="N17" s="1">
        <f>COUNTIF('PROGRAM-Öğretim Üyesi'!$C$70:$W$77,'Ders-Öğretim Üyesi (Örgün)'!A17)</f>
        <v>0</v>
      </c>
      <c r="O17" s="1">
        <f>COUNTIF('PROGRAM-Öğretim Üyesi'!$C$78:$W$86,'Ders-Öğretim Üyesi (Örgün)'!A17)</f>
        <v>0</v>
      </c>
      <c r="P17" s="1">
        <f t="shared" si="10"/>
        <v>0</v>
      </c>
      <c r="Q17" s="204">
        <f>COUNTIF('PROGRAM-Öğretim Üyesi'!$C$87:$W$103,'Ders-Öğretim Üyesi (Örgün)'!A17)</f>
        <v>0</v>
      </c>
      <c r="R17" s="8" t="str">
        <f t="shared" si="0"/>
        <v/>
      </c>
      <c r="S17" s="9" t="str">
        <f t="shared" si="1"/>
        <v/>
      </c>
      <c r="T17" s="9" t="str">
        <f t="shared" si="2"/>
        <v/>
      </c>
      <c r="U17" s="9" t="str">
        <f t="shared" si="3"/>
        <v/>
      </c>
      <c r="V17" s="9" t="str">
        <f t="shared" si="4"/>
        <v/>
      </c>
      <c r="W17" s="10" t="str">
        <f t="shared" si="5"/>
        <v/>
      </c>
      <c r="X17" s="10">
        <f t="shared" si="11"/>
        <v>0</v>
      </c>
      <c r="Y17" s="206">
        <f t="shared" si="12"/>
        <v>0</v>
      </c>
      <c r="Z17" s="209" t="e">
        <f t="shared" si="13"/>
        <v>#DIV/0!</v>
      </c>
    </row>
    <row r="18" spans="1:26" x14ac:dyDescent="0.25">
      <c r="A18" t="s">
        <v>55</v>
      </c>
      <c r="B18" s="1">
        <f>COUNTIF('PROGRAM-Öğretim Üyesi'!$C$2:$W$9,'Ders-Öğretim Üyesi (Örgün)'!A18)</f>
        <v>0</v>
      </c>
      <c r="C18" s="1">
        <f>COUNTIF('PROGRAM-Öğretim Üyesi'!$C$10:$W$18,'Ders-Öğretim Üyesi (Örgün)'!A18)</f>
        <v>0</v>
      </c>
      <c r="D18" s="1">
        <f t="shared" si="6"/>
        <v>0</v>
      </c>
      <c r="E18" s="1">
        <f>COUNTIF('PROGRAM-Öğretim Üyesi'!$C$19:$W$26,'Ders-Öğretim Üyesi (Örgün)'!A18)</f>
        <v>0</v>
      </c>
      <c r="F18" s="1">
        <f>COUNTIF('PROGRAM-Öğretim Üyesi'!$C$27:$W$35,'Ders-Öğretim Üyesi (Örgün)'!A18)</f>
        <v>0</v>
      </c>
      <c r="G18" s="1">
        <f t="shared" si="7"/>
        <v>0</v>
      </c>
      <c r="H18" s="1">
        <f>COUNTIF('PROGRAM-Öğretim Üyesi'!$C$36:$W$43,'Ders-Öğretim Üyesi (Örgün)'!A18)</f>
        <v>0</v>
      </c>
      <c r="I18" s="1">
        <f>COUNTIF('PROGRAM-Öğretim Üyesi'!$C$44:$W$52,'Ders-Öğretim Üyesi (Örgün)'!A18)</f>
        <v>0</v>
      </c>
      <c r="J18" s="1">
        <f t="shared" si="8"/>
        <v>0</v>
      </c>
      <c r="K18" s="1">
        <f>COUNTIF('PROGRAM-Öğretim Üyesi'!$C$53:$W$60,'Ders-Öğretim Üyesi (Örgün)'!A18)</f>
        <v>0</v>
      </c>
      <c r="L18" s="1">
        <f>COUNTIF('PROGRAM-Öğretim Üyesi'!$C$61:$W$69,'Ders-Öğretim Üyesi (Örgün)'!A18)</f>
        <v>0</v>
      </c>
      <c r="M18" s="1">
        <f t="shared" si="9"/>
        <v>0</v>
      </c>
      <c r="N18" s="1">
        <f>COUNTIF('PROGRAM-Öğretim Üyesi'!$C$70:$W$77,'Ders-Öğretim Üyesi (Örgün)'!A18)</f>
        <v>0</v>
      </c>
      <c r="O18" s="1">
        <f>COUNTIF('PROGRAM-Öğretim Üyesi'!$C$78:$W$86,'Ders-Öğretim Üyesi (Örgün)'!A18)</f>
        <v>0</v>
      </c>
      <c r="P18" s="1">
        <f t="shared" si="10"/>
        <v>0</v>
      </c>
      <c r="Q18" s="204">
        <f>COUNTIF('PROGRAM-Öğretim Üyesi'!$C$87:$W$103,'Ders-Öğretim Üyesi (Örgün)'!A18)</f>
        <v>0</v>
      </c>
      <c r="R18" s="8" t="str">
        <f t="shared" si="0"/>
        <v/>
      </c>
      <c r="S18" s="9" t="str">
        <f t="shared" si="1"/>
        <v/>
      </c>
      <c r="T18" s="9" t="str">
        <f t="shared" si="2"/>
        <v/>
      </c>
      <c r="U18" s="9" t="str">
        <f t="shared" si="3"/>
        <v/>
      </c>
      <c r="V18" s="9" t="str">
        <f t="shared" si="4"/>
        <v/>
      </c>
      <c r="W18" s="10" t="str">
        <f t="shared" si="5"/>
        <v/>
      </c>
      <c r="X18" s="10">
        <f t="shared" si="11"/>
        <v>0</v>
      </c>
      <c r="Y18" s="206">
        <f t="shared" si="12"/>
        <v>0</v>
      </c>
      <c r="Z18" s="209" t="e">
        <f t="shared" si="13"/>
        <v>#DIV/0!</v>
      </c>
    </row>
    <row r="19" spans="1:26" x14ac:dyDescent="0.25">
      <c r="A19" t="s">
        <v>20</v>
      </c>
      <c r="B19" s="1">
        <f>COUNTIF('PROGRAM-Öğretim Üyesi'!$C$2:$W$9,'Ders-Öğretim Üyesi (Örgün)'!A19)</f>
        <v>0</v>
      </c>
      <c r="C19" s="1">
        <f>COUNTIF('PROGRAM-Öğretim Üyesi'!$C$10:$W$18,'Ders-Öğretim Üyesi (Örgün)'!A19)</f>
        <v>0</v>
      </c>
      <c r="D19" s="1">
        <f t="shared" si="6"/>
        <v>0</v>
      </c>
      <c r="E19" s="1">
        <f>COUNTIF('PROGRAM-Öğretim Üyesi'!$C$19:$W$26,'Ders-Öğretim Üyesi (Örgün)'!A19)</f>
        <v>0</v>
      </c>
      <c r="F19" s="1">
        <f>COUNTIF('PROGRAM-Öğretim Üyesi'!$C$27:$W$35,'Ders-Öğretim Üyesi (Örgün)'!A19)</f>
        <v>0</v>
      </c>
      <c r="G19" s="1">
        <f t="shared" si="7"/>
        <v>0</v>
      </c>
      <c r="H19" s="1">
        <f>COUNTIF('PROGRAM-Öğretim Üyesi'!$C$36:$W$43,'Ders-Öğretim Üyesi (Örgün)'!A19)</f>
        <v>0</v>
      </c>
      <c r="I19" s="1">
        <f>COUNTIF('PROGRAM-Öğretim Üyesi'!$C$44:$W$52,'Ders-Öğretim Üyesi (Örgün)'!A19)</f>
        <v>0</v>
      </c>
      <c r="J19" s="1">
        <f t="shared" si="8"/>
        <v>0</v>
      </c>
      <c r="K19" s="1">
        <f>COUNTIF('PROGRAM-Öğretim Üyesi'!$C$53:$W$60,'Ders-Öğretim Üyesi (Örgün)'!A19)</f>
        <v>0</v>
      </c>
      <c r="L19" s="1">
        <f>COUNTIF('PROGRAM-Öğretim Üyesi'!$C$61:$W$69,'Ders-Öğretim Üyesi (Örgün)'!A19)</f>
        <v>0</v>
      </c>
      <c r="M19" s="1">
        <f t="shared" si="9"/>
        <v>0</v>
      </c>
      <c r="N19" s="1">
        <f>COUNTIF('PROGRAM-Öğretim Üyesi'!$C$70:$W$77,'Ders-Öğretim Üyesi (Örgün)'!A19)</f>
        <v>0</v>
      </c>
      <c r="O19" s="1">
        <f>COUNTIF('PROGRAM-Öğretim Üyesi'!$C$78:$W$86,'Ders-Öğretim Üyesi (Örgün)'!A19)</f>
        <v>0</v>
      </c>
      <c r="P19" s="1">
        <f t="shared" si="10"/>
        <v>0</v>
      </c>
      <c r="Q19" s="204">
        <f>COUNTIF('PROGRAM-Öğretim Üyesi'!$C$87:$W$103,'Ders-Öğretim Üyesi (Örgün)'!A19)</f>
        <v>0</v>
      </c>
      <c r="R19" s="8" t="str">
        <f t="shared" si="0"/>
        <v/>
      </c>
      <c r="S19" s="9" t="str">
        <f t="shared" si="1"/>
        <v/>
      </c>
      <c r="T19" s="9" t="str">
        <f t="shared" si="2"/>
        <v/>
      </c>
      <c r="U19" s="9" t="str">
        <f t="shared" si="3"/>
        <v/>
      </c>
      <c r="V19" s="9" t="str">
        <f t="shared" si="4"/>
        <v/>
      </c>
      <c r="W19" s="10" t="str">
        <f t="shared" si="5"/>
        <v/>
      </c>
      <c r="X19" s="10">
        <f t="shared" si="11"/>
        <v>0</v>
      </c>
      <c r="Y19" s="206">
        <f t="shared" si="12"/>
        <v>0</v>
      </c>
      <c r="Z19" s="209" t="e">
        <f t="shared" si="13"/>
        <v>#DIV/0!</v>
      </c>
    </row>
    <row r="20" spans="1:26" x14ac:dyDescent="0.25">
      <c r="A20" t="s">
        <v>28</v>
      </c>
      <c r="B20" s="1">
        <f>COUNTIF('PROGRAM-Öğretim Üyesi'!$C$2:$W$9,'Ders-Öğretim Üyesi (Örgün)'!A20)</f>
        <v>0</v>
      </c>
      <c r="C20" s="1">
        <f>COUNTIF('PROGRAM-Öğretim Üyesi'!$C$10:$W$18,'Ders-Öğretim Üyesi (Örgün)'!A20)</f>
        <v>0</v>
      </c>
      <c r="D20" s="1">
        <f t="shared" si="6"/>
        <v>0</v>
      </c>
      <c r="E20" s="1">
        <f>COUNTIF('PROGRAM-Öğretim Üyesi'!$C$19:$W$26,'Ders-Öğretim Üyesi (Örgün)'!A20)</f>
        <v>0</v>
      </c>
      <c r="F20" s="1">
        <f>COUNTIF('PROGRAM-Öğretim Üyesi'!$C$27:$W$35,'Ders-Öğretim Üyesi (Örgün)'!A20)</f>
        <v>0</v>
      </c>
      <c r="G20" s="1">
        <f t="shared" si="7"/>
        <v>0</v>
      </c>
      <c r="H20" s="1">
        <f>COUNTIF('PROGRAM-Öğretim Üyesi'!$C$36:$W$43,'Ders-Öğretim Üyesi (Örgün)'!A20)</f>
        <v>0</v>
      </c>
      <c r="I20" s="1">
        <f>COUNTIF('PROGRAM-Öğretim Üyesi'!$C$44:$W$52,'Ders-Öğretim Üyesi (Örgün)'!A20)</f>
        <v>0</v>
      </c>
      <c r="J20" s="1">
        <f t="shared" si="8"/>
        <v>0</v>
      </c>
      <c r="K20" s="1">
        <f>COUNTIF('PROGRAM-Öğretim Üyesi'!$C$53:$W$60,'Ders-Öğretim Üyesi (Örgün)'!A20)</f>
        <v>0</v>
      </c>
      <c r="L20" s="1">
        <f>COUNTIF('PROGRAM-Öğretim Üyesi'!$C$61:$W$69,'Ders-Öğretim Üyesi (Örgün)'!A20)</f>
        <v>0</v>
      </c>
      <c r="M20" s="1">
        <f t="shared" si="9"/>
        <v>0</v>
      </c>
      <c r="N20" s="1">
        <f>COUNTIF('PROGRAM-Öğretim Üyesi'!$C$70:$W$77,'Ders-Öğretim Üyesi (Örgün)'!A20)</f>
        <v>0</v>
      </c>
      <c r="O20" s="1">
        <f>COUNTIF('PROGRAM-Öğretim Üyesi'!$C$78:$W$86,'Ders-Öğretim Üyesi (Örgün)'!A20)</f>
        <v>0</v>
      </c>
      <c r="P20" s="1">
        <f t="shared" si="10"/>
        <v>0</v>
      </c>
      <c r="Q20" s="204">
        <f>COUNTIF('PROGRAM-Öğretim Üyesi'!$C$87:$W$103,'Ders-Öğretim Üyesi (Örgün)'!A20)</f>
        <v>0</v>
      </c>
      <c r="R20" s="8" t="str">
        <f t="shared" si="0"/>
        <v/>
      </c>
      <c r="S20" s="9" t="str">
        <f t="shared" si="1"/>
        <v/>
      </c>
      <c r="T20" s="9" t="str">
        <f t="shared" si="2"/>
        <v/>
      </c>
      <c r="U20" s="9" t="str">
        <f t="shared" si="3"/>
        <v/>
      </c>
      <c r="V20" s="9" t="str">
        <f t="shared" si="4"/>
        <v/>
      </c>
      <c r="W20" s="10" t="str">
        <f t="shared" si="5"/>
        <v/>
      </c>
      <c r="X20" s="10">
        <f t="shared" si="11"/>
        <v>0</v>
      </c>
      <c r="Y20" s="206">
        <f t="shared" si="12"/>
        <v>0</v>
      </c>
      <c r="Z20" s="209" t="e">
        <f t="shared" si="13"/>
        <v>#DIV/0!</v>
      </c>
    </row>
    <row r="21" spans="1:26" x14ac:dyDescent="0.25">
      <c r="A21" t="s">
        <v>25</v>
      </c>
      <c r="B21" s="1">
        <f>COUNTIF('PROGRAM-Öğretim Üyesi'!$C$2:$W$9,'Ders-Öğretim Üyesi (Örgün)'!A21)</f>
        <v>0</v>
      </c>
      <c r="C21" s="1">
        <f>COUNTIF('PROGRAM-Öğretim Üyesi'!$C$10:$W$18,'Ders-Öğretim Üyesi (Örgün)'!A21)</f>
        <v>0</v>
      </c>
      <c r="D21" s="1">
        <f t="shared" si="6"/>
        <v>0</v>
      </c>
      <c r="E21" s="1">
        <f>COUNTIF('PROGRAM-Öğretim Üyesi'!$C$19:$W$26,'Ders-Öğretim Üyesi (Örgün)'!A21)</f>
        <v>0</v>
      </c>
      <c r="F21" s="1">
        <f>COUNTIF('PROGRAM-Öğretim Üyesi'!$C$27:$W$35,'Ders-Öğretim Üyesi (Örgün)'!A21)</f>
        <v>0</v>
      </c>
      <c r="G21" s="1">
        <f t="shared" si="7"/>
        <v>0</v>
      </c>
      <c r="H21" s="1">
        <f>COUNTIF('PROGRAM-Öğretim Üyesi'!$C$36:$W$43,'Ders-Öğretim Üyesi (Örgün)'!A21)</f>
        <v>0</v>
      </c>
      <c r="I21" s="1">
        <f>COUNTIF('PROGRAM-Öğretim Üyesi'!$C$44:$W$52,'Ders-Öğretim Üyesi (Örgün)'!A21)</f>
        <v>0</v>
      </c>
      <c r="J21" s="1">
        <f t="shared" si="8"/>
        <v>0</v>
      </c>
      <c r="K21" s="1">
        <f>COUNTIF('PROGRAM-Öğretim Üyesi'!$C$53:$W$60,'Ders-Öğretim Üyesi (Örgün)'!A21)</f>
        <v>0</v>
      </c>
      <c r="L21" s="1">
        <f>COUNTIF('PROGRAM-Öğretim Üyesi'!$C$61:$W$69,'Ders-Öğretim Üyesi (Örgün)'!A21)</f>
        <v>0</v>
      </c>
      <c r="M21" s="1">
        <f t="shared" si="9"/>
        <v>0</v>
      </c>
      <c r="N21" s="1">
        <f>COUNTIF('PROGRAM-Öğretim Üyesi'!$C$70:$W$77,'Ders-Öğretim Üyesi (Örgün)'!A21)</f>
        <v>0</v>
      </c>
      <c r="O21" s="1">
        <f>COUNTIF('PROGRAM-Öğretim Üyesi'!$C$78:$W$86,'Ders-Öğretim Üyesi (Örgün)'!A21)</f>
        <v>0</v>
      </c>
      <c r="P21" s="1">
        <f t="shared" si="10"/>
        <v>0</v>
      </c>
      <c r="Q21" s="204">
        <f>COUNTIF('PROGRAM-Öğretim Üyesi'!$C$87:$W$103,'Ders-Öğretim Üyesi (Örgün)'!A21)</f>
        <v>0</v>
      </c>
      <c r="R21" s="8" t="str">
        <f t="shared" si="0"/>
        <v/>
      </c>
      <c r="S21" s="9" t="str">
        <f t="shared" si="1"/>
        <v/>
      </c>
      <c r="T21" s="9" t="str">
        <f t="shared" si="2"/>
        <v/>
      </c>
      <c r="U21" s="9" t="str">
        <f t="shared" si="3"/>
        <v/>
      </c>
      <c r="V21" s="9" t="str">
        <f t="shared" si="4"/>
        <v/>
      </c>
      <c r="W21" s="10" t="str">
        <f t="shared" si="5"/>
        <v/>
      </c>
      <c r="X21" s="10">
        <f t="shared" si="11"/>
        <v>0</v>
      </c>
      <c r="Y21" s="206">
        <f t="shared" si="12"/>
        <v>0</v>
      </c>
      <c r="Z21" s="209" t="e">
        <f t="shared" si="13"/>
        <v>#DIV/0!</v>
      </c>
    </row>
    <row r="22" spans="1:26" x14ac:dyDescent="0.25">
      <c r="A22" t="s">
        <v>12</v>
      </c>
      <c r="B22" s="1">
        <f>COUNTIF('PROGRAM-Öğretim Üyesi'!$C$2:$W$9,'Ders-Öğretim Üyesi (Örgün)'!A22)</f>
        <v>0</v>
      </c>
      <c r="C22" s="1">
        <f>COUNTIF('PROGRAM-Öğretim Üyesi'!$C$10:$W$18,'Ders-Öğretim Üyesi (Örgün)'!A22)</f>
        <v>0</v>
      </c>
      <c r="D22" s="1">
        <f t="shared" si="6"/>
        <v>0</v>
      </c>
      <c r="E22" s="1">
        <f>COUNTIF('PROGRAM-Öğretim Üyesi'!$C$19:$W$26,'Ders-Öğretim Üyesi (Örgün)'!A22)</f>
        <v>0</v>
      </c>
      <c r="F22" s="1">
        <f>COUNTIF('PROGRAM-Öğretim Üyesi'!$C$27:$W$35,'Ders-Öğretim Üyesi (Örgün)'!A22)</f>
        <v>0</v>
      </c>
      <c r="G22" s="1">
        <f t="shared" si="7"/>
        <v>0</v>
      </c>
      <c r="H22" s="1">
        <f>COUNTIF('PROGRAM-Öğretim Üyesi'!$C$36:$W$43,'Ders-Öğretim Üyesi (Örgün)'!A22)</f>
        <v>0</v>
      </c>
      <c r="I22" s="1">
        <f>COUNTIF('PROGRAM-Öğretim Üyesi'!$C$44:$W$52,'Ders-Öğretim Üyesi (Örgün)'!A22)</f>
        <v>0</v>
      </c>
      <c r="J22" s="1">
        <f t="shared" si="8"/>
        <v>0</v>
      </c>
      <c r="K22" s="1">
        <f>COUNTIF('PROGRAM-Öğretim Üyesi'!$C$53:$W$60,'Ders-Öğretim Üyesi (Örgün)'!A22)</f>
        <v>0</v>
      </c>
      <c r="L22" s="1">
        <f>COUNTIF('PROGRAM-Öğretim Üyesi'!$C$61:$W$69,'Ders-Öğretim Üyesi (Örgün)'!A22)</f>
        <v>0</v>
      </c>
      <c r="M22" s="1">
        <f t="shared" si="9"/>
        <v>0</v>
      </c>
      <c r="N22" s="1">
        <f>COUNTIF('PROGRAM-Öğretim Üyesi'!$C$70:$W$77,'Ders-Öğretim Üyesi (Örgün)'!A22)</f>
        <v>0</v>
      </c>
      <c r="O22" s="1">
        <f>COUNTIF('PROGRAM-Öğretim Üyesi'!$C$78:$W$86,'Ders-Öğretim Üyesi (Örgün)'!A22)</f>
        <v>0</v>
      </c>
      <c r="P22" s="1">
        <f t="shared" si="10"/>
        <v>0</v>
      </c>
      <c r="Q22" s="204">
        <f>COUNTIF('PROGRAM-Öğretim Üyesi'!$C$87:$W$103,'Ders-Öğretim Üyesi (Örgün)'!A22)</f>
        <v>0</v>
      </c>
      <c r="R22" s="8" t="str">
        <f t="shared" si="0"/>
        <v/>
      </c>
      <c r="S22" s="9" t="str">
        <f t="shared" si="1"/>
        <v/>
      </c>
      <c r="T22" s="9" t="str">
        <f t="shared" si="2"/>
        <v/>
      </c>
      <c r="U22" s="9" t="str">
        <f t="shared" si="3"/>
        <v/>
      </c>
      <c r="V22" s="9" t="str">
        <f t="shared" si="4"/>
        <v/>
      </c>
      <c r="W22" s="10" t="str">
        <f t="shared" si="5"/>
        <v/>
      </c>
      <c r="X22" s="10">
        <f t="shared" si="11"/>
        <v>0</v>
      </c>
      <c r="Y22" s="206">
        <f t="shared" si="12"/>
        <v>0</v>
      </c>
      <c r="Z22" s="209" t="e">
        <f t="shared" si="13"/>
        <v>#DIV/0!</v>
      </c>
    </row>
    <row r="23" spans="1:26" x14ac:dyDescent="0.25">
      <c r="A23" t="s">
        <v>118</v>
      </c>
      <c r="B23" s="1">
        <f>COUNTIF('PROGRAM-Öğretim Üyesi'!$C$2:$W$9,'Ders-Öğretim Üyesi (Örgün)'!A23)</f>
        <v>0</v>
      </c>
      <c r="C23" s="1">
        <f>COUNTIF('PROGRAM-Öğretim Üyesi'!$C$10:$W$18,'Ders-Öğretim Üyesi (Örgün)'!A23)</f>
        <v>0</v>
      </c>
      <c r="D23" s="1">
        <f t="shared" si="6"/>
        <v>0</v>
      </c>
      <c r="E23" s="1">
        <f>COUNTIF('PROGRAM-Öğretim Üyesi'!$C$19:$W$26,'Ders-Öğretim Üyesi (Örgün)'!A23)</f>
        <v>0</v>
      </c>
      <c r="F23" s="1">
        <f>COUNTIF('PROGRAM-Öğretim Üyesi'!$C$27:$W$35,'Ders-Öğretim Üyesi (Örgün)'!A23)</f>
        <v>0</v>
      </c>
      <c r="G23" s="1">
        <f t="shared" si="7"/>
        <v>0</v>
      </c>
      <c r="H23" s="1">
        <f>COUNTIF('PROGRAM-Öğretim Üyesi'!$C$36:$W$43,'Ders-Öğretim Üyesi (Örgün)'!A23)</f>
        <v>0</v>
      </c>
      <c r="I23" s="1">
        <f>COUNTIF('PROGRAM-Öğretim Üyesi'!$C$44:$W$52,'Ders-Öğretim Üyesi (Örgün)'!A23)</f>
        <v>0</v>
      </c>
      <c r="J23" s="1">
        <f t="shared" si="8"/>
        <v>0</v>
      </c>
      <c r="K23" s="1">
        <f>COUNTIF('PROGRAM-Öğretim Üyesi'!$C$53:$W$60,'Ders-Öğretim Üyesi (Örgün)'!A23)</f>
        <v>0</v>
      </c>
      <c r="L23" s="1">
        <f>COUNTIF('PROGRAM-Öğretim Üyesi'!$C$61:$W$69,'Ders-Öğretim Üyesi (Örgün)'!A23)</f>
        <v>0</v>
      </c>
      <c r="M23" s="1">
        <f t="shared" si="9"/>
        <v>0</v>
      </c>
      <c r="N23" s="1">
        <f>COUNTIF('PROGRAM-Öğretim Üyesi'!$C$70:$W$77,'Ders-Öğretim Üyesi (Örgün)'!A23)</f>
        <v>0</v>
      </c>
      <c r="O23" s="1">
        <f>COUNTIF('PROGRAM-Öğretim Üyesi'!$C$78:$W$86,'Ders-Öğretim Üyesi (Örgün)'!A23)</f>
        <v>0</v>
      </c>
      <c r="P23" s="1">
        <f t="shared" si="10"/>
        <v>0</v>
      </c>
      <c r="Q23" s="204">
        <f>COUNTIF('PROGRAM-Öğretim Üyesi'!$C$87:$W$103,'Ders-Öğretim Üyesi (Örgün)'!A23)</f>
        <v>0</v>
      </c>
      <c r="R23" s="8" t="str">
        <f t="shared" si="0"/>
        <v/>
      </c>
      <c r="S23" s="9" t="str">
        <f t="shared" si="1"/>
        <v/>
      </c>
      <c r="T23" s="9" t="str">
        <f t="shared" si="2"/>
        <v/>
      </c>
      <c r="U23" s="9" t="str">
        <f t="shared" si="3"/>
        <v/>
      </c>
      <c r="V23" s="9" t="str">
        <f t="shared" si="4"/>
        <v/>
      </c>
      <c r="W23" s="10" t="str">
        <f t="shared" si="5"/>
        <v/>
      </c>
      <c r="X23" s="10">
        <f t="shared" si="11"/>
        <v>0</v>
      </c>
      <c r="Y23" s="206">
        <f t="shared" si="12"/>
        <v>0</v>
      </c>
      <c r="Z23" s="209" t="e">
        <f t="shared" si="13"/>
        <v>#DIV/0!</v>
      </c>
    </row>
    <row r="24" spans="1:26" x14ac:dyDescent="0.25">
      <c r="A24" t="s">
        <v>56</v>
      </c>
      <c r="B24" s="1">
        <f>COUNTIF('PROGRAM-Öğretim Üyesi'!$C$2:$W$9,'Ders-Öğretim Üyesi (Örgün)'!A24)</f>
        <v>0</v>
      </c>
      <c r="C24" s="1">
        <f>COUNTIF('PROGRAM-Öğretim Üyesi'!$C$10:$W$18,'Ders-Öğretim Üyesi (Örgün)'!A24)</f>
        <v>0</v>
      </c>
      <c r="D24" s="1">
        <f t="shared" si="6"/>
        <v>0</v>
      </c>
      <c r="E24" s="1">
        <f>COUNTIF('PROGRAM-Öğretim Üyesi'!$C$19:$W$26,'Ders-Öğretim Üyesi (Örgün)'!A24)</f>
        <v>0</v>
      </c>
      <c r="F24" s="1">
        <f>COUNTIF('PROGRAM-Öğretim Üyesi'!$C$27:$W$35,'Ders-Öğretim Üyesi (Örgün)'!A24)</f>
        <v>0</v>
      </c>
      <c r="G24" s="1">
        <f t="shared" si="7"/>
        <v>0</v>
      </c>
      <c r="H24" s="1">
        <f>COUNTIF('PROGRAM-Öğretim Üyesi'!$C$36:$W$43,'Ders-Öğretim Üyesi (Örgün)'!A24)</f>
        <v>0</v>
      </c>
      <c r="I24" s="1">
        <f>COUNTIF('PROGRAM-Öğretim Üyesi'!$C$44:$W$52,'Ders-Öğretim Üyesi (Örgün)'!A24)</f>
        <v>0</v>
      </c>
      <c r="J24" s="1">
        <f t="shared" si="8"/>
        <v>0</v>
      </c>
      <c r="K24" s="1">
        <f>COUNTIF('PROGRAM-Öğretim Üyesi'!$C$53:$W$60,'Ders-Öğretim Üyesi (Örgün)'!A24)</f>
        <v>0</v>
      </c>
      <c r="L24" s="1">
        <f>COUNTIF('PROGRAM-Öğretim Üyesi'!$C$61:$W$69,'Ders-Öğretim Üyesi (Örgün)'!A24)</f>
        <v>0</v>
      </c>
      <c r="M24" s="1">
        <f t="shared" si="9"/>
        <v>0</v>
      </c>
      <c r="N24" s="1">
        <f>COUNTIF('PROGRAM-Öğretim Üyesi'!$C$70:$W$77,'Ders-Öğretim Üyesi (Örgün)'!A24)</f>
        <v>0</v>
      </c>
      <c r="O24" s="1">
        <f>COUNTIF('PROGRAM-Öğretim Üyesi'!$C$78:$W$86,'Ders-Öğretim Üyesi (Örgün)'!A24)</f>
        <v>0</v>
      </c>
      <c r="P24" s="1">
        <f t="shared" si="10"/>
        <v>0</v>
      </c>
      <c r="Q24" s="204">
        <f>COUNTIF('PROGRAM-Öğretim Üyesi'!$C$87:$W$103,'Ders-Öğretim Üyesi (Örgün)'!A24)</f>
        <v>0</v>
      </c>
      <c r="R24" s="8" t="str">
        <f t="shared" si="0"/>
        <v/>
      </c>
      <c r="S24" s="9" t="str">
        <f t="shared" si="1"/>
        <v/>
      </c>
      <c r="T24" s="9" t="str">
        <f t="shared" si="2"/>
        <v/>
      </c>
      <c r="U24" s="9" t="str">
        <f t="shared" si="3"/>
        <v/>
      </c>
      <c r="V24" s="9" t="str">
        <f t="shared" si="4"/>
        <v/>
      </c>
      <c r="W24" s="10" t="str">
        <f t="shared" si="5"/>
        <v/>
      </c>
      <c r="X24" s="10">
        <f t="shared" si="11"/>
        <v>0</v>
      </c>
      <c r="Y24" s="206">
        <f t="shared" si="12"/>
        <v>0</v>
      </c>
      <c r="Z24" s="209" t="e">
        <f t="shared" si="13"/>
        <v>#DIV/0!</v>
      </c>
    </row>
    <row r="25" spans="1:26" x14ac:dyDescent="0.25">
      <c r="A25" t="s">
        <v>22</v>
      </c>
      <c r="B25" s="1">
        <f>COUNTIF('PROGRAM-Öğretim Üyesi'!$C$2:$W$9,'Ders-Öğretim Üyesi (Örgün)'!A25)</f>
        <v>0</v>
      </c>
      <c r="C25" s="1">
        <f>COUNTIF('PROGRAM-Öğretim Üyesi'!$C$10:$W$18,'Ders-Öğretim Üyesi (Örgün)'!A25)</f>
        <v>0</v>
      </c>
      <c r="D25" s="1">
        <f t="shared" si="6"/>
        <v>0</v>
      </c>
      <c r="E25" s="1">
        <f>COUNTIF('PROGRAM-Öğretim Üyesi'!$C$19:$W$26,'Ders-Öğretim Üyesi (Örgün)'!A25)</f>
        <v>0</v>
      </c>
      <c r="F25" s="1">
        <f>COUNTIF('PROGRAM-Öğretim Üyesi'!$C$27:$W$35,'Ders-Öğretim Üyesi (Örgün)'!A25)</f>
        <v>0</v>
      </c>
      <c r="G25" s="1">
        <f t="shared" si="7"/>
        <v>0</v>
      </c>
      <c r="H25" s="1">
        <f>COUNTIF('PROGRAM-Öğretim Üyesi'!$C$36:$W$43,'Ders-Öğretim Üyesi (Örgün)'!A25)</f>
        <v>0</v>
      </c>
      <c r="I25" s="1">
        <f>COUNTIF('PROGRAM-Öğretim Üyesi'!$C$44:$W$52,'Ders-Öğretim Üyesi (Örgün)'!A25)</f>
        <v>0</v>
      </c>
      <c r="J25" s="1">
        <f t="shared" si="8"/>
        <v>0</v>
      </c>
      <c r="K25" s="1">
        <f>COUNTIF('PROGRAM-Öğretim Üyesi'!$C$53:$W$60,'Ders-Öğretim Üyesi (Örgün)'!A25)</f>
        <v>0</v>
      </c>
      <c r="L25" s="1">
        <f>COUNTIF('PROGRAM-Öğretim Üyesi'!$C$61:$W$69,'Ders-Öğretim Üyesi (Örgün)'!A25)</f>
        <v>0</v>
      </c>
      <c r="M25" s="1">
        <f t="shared" si="9"/>
        <v>0</v>
      </c>
      <c r="N25" s="1">
        <f>COUNTIF('PROGRAM-Öğretim Üyesi'!$C$70:$W$77,'Ders-Öğretim Üyesi (Örgün)'!A25)</f>
        <v>0</v>
      </c>
      <c r="O25" s="1">
        <f>COUNTIF('PROGRAM-Öğretim Üyesi'!$C$78:$W$86,'Ders-Öğretim Üyesi (Örgün)'!A25)</f>
        <v>0</v>
      </c>
      <c r="P25" s="1">
        <f t="shared" si="10"/>
        <v>0</v>
      </c>
      <c r="Q25" s="204">
        <f>COUNTIF('PROGRAM-Öğretim Üyesi'!$C$87:$W$103,'Ders-Öğretim Üyesi (Örgün)'!A25)</f>
        <v>0</v>
      </c>
      <c r="R25" s="8" t="str">
        <f t="shared" si="0"/>
        <v/>
      </c>
      <c r="S25" s="9" t="str">
        <f t="shared" si="1"/>
        <v/>
      </c>
      <c r="T25" s="9" t="str">
        <f t="shared" si="2"/>
        <v/>
      </c>
      <c r="U25" s="9" t="str">
        <f t="shared" si="3"/>
        <v/>
      </c>
      <c r="V25" s="9" t="str">
        <f t="shared" si="4"/>
        <v/>
      </c>
      <c r="W25" s="10" t="str">
        <f t="shared" si="5"/>
        <v/>
      </c>
      <c r="X25" s="10">
        <f t="shared" si="11"/>
        <v>0</v>
      </c>
      <c r="Y25" s="206">
        <f t="shared" si="12"/>
        <v>0</v>
      </c>
      <c r="Z25" s="209" t="e">
        <f t="shared" si="13"/>
        <v>#DIV/0!</v>
      </c>
    </row>
    <row r="26" spans="1:26" ht="15.75" thickBot="1" x14ac:dyDescent="0.3">
      <c r="A26" t="s">
        <v>19</v>
      </c>
      <c r="B26" s="1">
        <f>COUNTIF('PROGRAM-Öğretim Üyesi'!$C$2:$W$9,'Ders-Öğretim Üyesi (Örgün)'!A26)</f>
        <v>0</v>
      </c>
      <c r="C26" s="1">
        <f>COUNTIF('PROGRAM-Öğretim Üyesi'!$C$10:$W$18,'Ders-Öğretim Üyesi (Örgün)'!A26)</f>
        <v>0</v>
      </c>
      <c r="D26" s="1">
        <f t="shared" si="6"/>
        <v>0</v>
      </c>
      <c r="E26" s="1">
        <f>COUNTIF('PROGRAM-Öğretim Üyesi'!$C$19:$W$26,'Ders-Öğretim Üyesi (Örgün)'!A26)</f>
        <v>0</v>
      </c>
      <c r="F26" s="1">
        <f>COUNTIF('PROGRAM-Öğretim Üyesi'!$C$27:$W$35,'Ders-Öğretim Üyesi (Örgün)'!A26)</f>
        <v>0</v>
      </c>
      <c r="G26" s="1">
        <f t="shared" si="7"/>
        <v>0</v>
      </c>
      <c r="H26" s="1">
        <f>COUNTIF('PROGRAM-Öğretim Üyesi'!$C$36:$W$43,'Ders-Öğretim Üyesi (Örgün)'!A26)</f>
        <v>0</v>
      </c>
      <c r="I26" s="1">
        <f>COUNTIF('PROGRAM-Öğretim Üyesi'!$C$44:$W$52,'Ders-Öğretim Üyesi (Örgün)'!A26)</f>
        <v>0</v>
      </c>
      <c r="J26" s="1">
        <f t="shared" si="8"/>
        <v>0</v>
      </c>
      <c r="K26" s="1">
        <f>COUNTIF('PROGRAM-Öğretim Üyesi'!$C$53:$W$60,'Ders-Öğretim Üyesi (Örgün)'!A26)</f>
        <v>0</v>
      </c>
      <c r="L26" s="1">
        <f>COUNTIF('PROGRAM-Öğretim Üyesi'!$C$61:$W$69,'Ders-Öğretim Üyesi (Örgün)'!A26)</f>
        <v>0</v>
      </c>
      <c r="M26" s="1">
        <f t="shared" si="9"/>
        <v>0</v>
      </c>
      <c r="N26" s="1">
        <f>COUNTIF('PROGRAM-Öğretim Üyesi'!$C$70:$W$77,'Ders-Öğretim Üyesi (Örgün)'!A26)</f>
        <v>0</v>
      </c>
      <c r="O26" s="1">
        <f>COUNTIF('PROGRAM-Öğretim Üyesi'!$C$78:$W$86,'Ders-Öğretim Üyesi (Örgün)'!A26)</f>
        <v>0</v>
      </c>
      <c r="P26" s="1">
        <f t="shared" si="10"/>
        <v>0</v>
      </c>
      <c r="Q26" s="204">
        <f>COUNTIF('PROGRAM-Öğretim Üyesi'!$C$87:$W$103,'Ders-Öğretim Üyesi (Örgün)'!A26)</f>
        <v>0</v>
      </c>
      <c r="R26" s="11" t="str">
        <f t="shared" si="0"/>
        <v/>
      </c>
      <c r="S26" s="12" t="str">
        <f t="shared" si="1"/>
        <v/>
      </c>
      <c r="T26" s="12" t="str">
        <f t="shared" si="2"/>
        <v/>
      </c>
      <c r="U26" s="12" t="str">
        <f t="shared" si="3"/>
        <v/>
      </c>
      <c r="V26" s="203" t="str">
        <f t="shared" si="4"/>
        <v/>
      </c>
      <c r="W26" s="13" t="str">
        <f t="shared" si="5"/>
        <v/>
      </c>
      <c r="X26" s="13">
        <f t="shared" si="11"/>
        <v>0</v>
      </c>
      <c r="Y26" s="207">
        <f t="shared" si="12"/>
        <v>0</v>
      </c>
      <c r="Z26" s="210" t="e">
        <f t="shared" si="13"/>
        <v>#DIV/0!</v>
      </c>
    </row>
  </sheetData>
  <sortState ref="A4:U26">
    <sortCondition ref="A3"/>
  </sortState>
  <mergeCells count="9">
    <mergeCell ref="Z1:Z2"/>
    <mergeCell ref="Y1:Y2"/>
    <mergeCell ref="R1:W1"/>
    <mergeCell ref="X1:X2"/>
    <mergeCell ref="B1:D1"/>
    <mergeCell ref="E1:G1"/>
    <mergeCell ref="H1:J1"/>
    <mergeCell ref="K1:M1"/>
    <mergeCell ref="N1:P1"/>
  </mergeCells>
  <conditionalFormatting sqref="B3:P26">
    <cfRule type="cellIs" dxfId="9" priority="9" operator="greaterThan">
      <formula>6</formula>
    </cfRule>
  </conditionalFormatting>
  <conditionalFormatting sqref="R3:V26">
    <cfRule type="notContainsBlanks" dxfId="8" priority="11">
      <formula>LEN(TRIM(R3))&gt;0</formula>
    </cfRule>
  </conditionalFormatting>
  <conditionalFormatting sqref="Y3:Y26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{E419D6CF-CD1D-4B4D-B422-23103114B65A}</x14:id>
        </ext>
      </extLst>
    </cfRule>
  </conditionalFormatting>
  <conditionalFormatting sqref="Q3:Q26">
    <cfRule type="cellIs" dxfId="7" priority="6" operator="greaterThan">
      <formula>6</formula>
    </cfRule>
  </conditionalFormatting>
  <conditionalFormatting sqref="W3:W26">
    <cfRule type="notContainsBlanks" dxfId="6" priority="12">
      <formula>LEN(TRIM(W3))&gt;0</formula>
    </cfRule>
  </conditionalFormatting>
  <conditionalFormatting sqref="X3:X26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{2A0F4ADD-40DA-42F9-9B98-B13BB3EDC1CE}</x14:id>
        </ext>
      </extLst>
    </cfRule>
  </conditionalFormatting>
  <conditionalFormatting sqref="Z3:Z26">
    <cfRule type="dataBar" priority="2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{76D383DD-9CCA-4687-A7FA-3A3A49BAEAFD}</x14:id>
        </ext>
      </extLst>
    </cfRule>
  </conditionalFormatting>
  <conditionalFormatting sqref="R3:W26">
    <cfRule type="cellIs" dxfId="5" priority="1" operator="greaterThan">
      <formula>6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19D6CF-CD1D-4B4D-B422-23103114B65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Y3:Y26</xm:sqref>
        </x14:conditionalFormatting>
        <x14:conditionalFormatting xmlns:xm="http://schemas.microsoft.com/office/excel/2006/main">
          <x14:cfRule type="dataBar" id="{2A0F4ADD-40DA-42F9-9B98-B13BB3EDC1C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X3:X26</xm:sqref>
        </x14:conditionalFormatting>
        <x14:conditionalFormatting xmlns:xm="http://schemas.microsoft.com/office/excel/2006/main">
          <x14:cfRule type="dataBar" id="{76D383DD-9CCA-4687-A7FA-3A3A49BAEAFD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Z3:Z26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zoomScale="130" zoomScaleNormal="130" workbookViewId="0">
      <pane xSplit="1" ySplit="2" topLeftCell="C3" activePane="bottomRight" state="frozen"/>
      <selection pane="topRight" activeCell="B1" sqref="B1"/>
      <selection pane="bottomLeft" activeCell="A3" sqref="A3"/>
      <selection pane="bottomRight" activeCell="A19" sqref="A19"/>
    </sheetView>
  </sheetViews>
  <sheetFormatPr defaultRowHeight="15" x14ac:dyDescent="0.25"/>
  <cols>
    <col min="1" max="1" width="24.5703125" bestFit="1" customWidth="1"/>
    <col min="2" max="7" width="15" style="204" customWidth="1"/>
    <col min="8" max="13" width="11.85546875" style="204" customWidth="1"/>
    <col min="14" max="14" width="22.85546875" customWidth="1"/>
    <col min="15" max="15" width="19.85546875" customWidth="1"/>
    <col min="16" max="16" width="19.7109375" customWidth="1"/>
  </cols>
  <sheetData>
    <row r="1" spans="1:16" ht="15.75" thickBot="1" x14ac:dyDescent="0.3">
      <c r="B1" s="204" t="s">
        <v>0</v>
      </c>
      <c r="C1" s="204" t="s">
        <v>1</v>
      </c>
      <c r="D1" s="204" t="s">
        <v>2</v>
      </c>
      <c r="E1" s="204" t="s">
        <v>3</v>
      </c>
      <c r="F1" s="204" t="s">
        <v>4</v>
      </c>
      <c r="G1" s="204" t="s">
        <v>46</v>
      </c>
      <c r="H1" s="1025" t="s">
        <v>82</v>
      </c>
      <c r="I1" s="1025"/>
      <c r="J1" s="1025"/>
      <c r="K1" s="1025"/>
      <c r="L1" s="1025"/>
      <c r="M1" s="1025"/>
      <c r="N1" s="1026" t="s">
        <v>86</v>
      </c>
      <c r="O1" s="1023" t="s">
        <v>84</v>
      </c>
      <c r="P1" s="1021" t="s">
        <v>87</v>
      </c>
    </row>
    <row r="2" spans="1:16" ht="15.75" thickBot="1" x14ac:dyDescent="0.3">
      <c r="A2" t="s">
        <v>5</v>
      </c>
      <c r="B2" s="204" t="s">
        <v>75</v>
      </c>
      <c r="C2" s="204" t="s">
        <v>75</v>
      </c>
      <c r="D2" s="204" t="s">
        <v>75</v>
      </c>
      <c r="E2" s="204" t="s">
        <v>75</v>
      </c>
      <c r="F2" s="204" t="s">
        <v>75</v>
      </c>
      <c r="G2" s="204" t="s">
        <v>75</v>
      </c>
      <c r="H2" s="5" t="s">
        <v>0</v>
      </c>
      <c r="I2" s="6" t="s">
        <v>1</v>
      </c>
      <c r="J2" s="6" t="s">
        <v>2</v>
      </c>
      <c r="K2" s="6" t="s">
        <v>3</v>
      </c>
      <c r="L2" s="6" t="s">
        <v>4</v>
      </c>
      <c r="M2" s="6" t="s">
        <v>46</v>
      </c>
      <c r="N2" s="1027"/>
      <c r="O2" s="1024"/>
      <c r="P2" s="1022"/>
    </row>
    <row r="3" spans="1:16" x14ac:dyDescent="0.25">
      <c r="A3" t="s">
        <v>72</v>
      </c>
      <c r="B3" s="204">
        <f>COUNTIF('PROGRAM-Öğretim Üyesi'!$C$2:$W$9,'Ders-Öğretim Üyesi(Sanal+Örgün)'!A3)</f>
        <v>0</v>
      </c>
      <c r="C3" s="204">
        <f>COUNTIF('PROGRAM-Öğretim Üyesi'!$C$19:$W$26,'Ders-Öğretim Üyesi(Sanal+Örgün)'!A3)</f>
        <v>0</v>
      </c>
      <c r="D3" s="204">
        <f>COUNTIF('PROGRAM-Öğretim Üyesi'!$C$36:$W$43,'Ders-Öğretim Üyesi(Sanal+Örgün)'!A3)</f>
        <v>0</v>
      </c>
      <c r="E3" s="204">
        <f>COUNTIF('PROGRAM-Öğretim Üyesi'!$C$53:$W$60,'Ders-Öğretim Üyesi(Sanal+Örgün)'!A3)</f>
        <v>0</v>
      </c>
      <c r="F3" s="204">
        <f>COUNTIF('PROGRAM-Öğretim Üyesi'!$C$70:$W$77,'Ders-Öğretim Üyesi(Sanal+Örgün)'!A3)</f>
        <v>0</v>
      </c>
      <c r="G3" s="204">
        <f>COUNTIF('PROGRAM-Öğretim Üyesi'!$C$87:$W$103,'Ders-Öğretim Üyesi(Sanal+Örgün)'!A3)</f>
        <v>0</v>
      </c>
      <c r="H3" s="5" t="str">
        <f>IF(B3+'Ders-Öğretim Üyesi (Örgün)'!D3=0,"",B3+'Ders-Öğretim Üyesi (Örgün)'!D3)</f>
        <v/>
      </c>
      <c r="I3" s="6" t="str">
        <f>IF(C3+'Ders-Öğretim Üyesi (Örgün)'!G3=0,"",C3+'Ders-Öğretim Üyesi (Örgün)'!G3)</f>
        <v/>
      </c>
      <c r="J3" s="6" t="str">
        <f>IF(D3+'Ders-Öğretim Üyesi (Örgün)'!J3=0,"",D3+'Ders-Öğretim Üyesi (Örgün)'!J3)</f>
        <v/>
      </c>
      <c r="K3" s="6" t="str">
        <f>IF(E3+'Ders-Öğretim Üyesi (Örgün)'!M3=0,"",E3+'Ders-Öğretim Üyesi (Örgün)'!M3)</f>
        <v/>
      </c>
      <c r="L3" s="6" t="str">
        <f>IF(F3+'Ders-Öğretim Üyesi (Örgün)'!P3=0,"",F3+'Ders-Öğretim Üyesi (Örgün)'!P3)</f>
        <v/>
      </c>
      <c r="M3" s="7" t="str">
        <f>IF(G3+'Ders-Öğretim Üyesi (Örgün)'!Q3=0,"",G3+'Ders-Öğretim Üyesi (Örgün)'!Q3)</f>
        <v/>
      </c>
      <c r="N3" s="10">
        <f>SUM(H3:M3)</f>
        <v>0</v>
      </c>
      <c r="O3" s="205">
        <f>6-COUNTBLANK(H3:M3)</f>
        <v>0</v>
      </c>
      <c r="P3" s="208" t="e">
        <f>N3/O3</f>
        <v>#DIV/0!</v>
      </c>
    </row>
    <row r="4" spans="1:16" x14ac:dyDescent="0.25">
      <c r="B4" s="204">
        <f>COUNTIF('PROGRAM-Öğretim Üyesi'!$C$2:$W$9,'Ders-Öğretim Üyesi(Sanal+Örgün)'!A4)</f>
        <v>0</v>
      </c>
      <c r="C4" s="204">
        <f>COUNTIF('PROGRAM-Öğretim Üyesi'!$C$19:$W$26,'Ders-Öğretim Üyesi(Sanal+Örgün)'!A4)</f>
        <v>0</v>
      </c>
      <c r="D4" s="204">
        <f>COUNTIF('PROGRAM-Öğretim Üyesi'!$C$36:$W$43,'Ders-Öğretim Üyesi(Sanal+Örgün)'!A4)</f>
        <v>0</v>
      </c>
      <c r="E4" s="204">
        <f>COUNTIF('PROGRAM-Öğretim Üyesi'!$C$53:$W$60,'Ders-Öğretim Üyesi(Sanal+Örgün)'!A4)</f>
        <v>0</v>
      </c>
      <c r="F4" s="204">
        <f>COUNTIF('PROGRAM-Öğretim Üyesi'!$C$70:$W$77,'Ders-Öğretim Üyesi(Sanal+Örgün)'!A4)</f>
        <v>0</v>
      </c>
      <c r="G4" s="204">
        <f>COUNTIF('PROGRAM-Öğretim Üyesi'!$C$87:$W$103,'Ders-Öğretim Üyesi(Sanal+Örgün)'!A4)</f>
        <v>1</v>
      </c>
      <c r="H4" s="8" t="str">
        <f>IF(B4+'Ders-Öğretim Üyesi (Örgün)'!D4=0,"",B4+'Ders-Öğretim Üyesi (Örgün)'!D4)</f>
        <v/>
      </c>
      <c r="I4" s="9" t="str">
        <f>IF(C4+'Ders-Öğretim Üyesi (Örgün)'!G4=0,"",C4+'Ders-Öğretim Üyesi (Örgün)'!G4)</f>
        <v/>
      </c>
      <c r="J4" s="9" t="str">
        <f>IF(D4+'Ders-Öğretim Üyesi (Örgün)'!J4=0,"",D4+'Ders-Öğretim Üyesi (Örgün)'!J4)</f>
        <v/>
      </c>
      <c r="K4" s="9" t="str">
        <f>IF(E4+'Ders-Öğretim Üyesi (Örgün)'!M4=0,"",E4+'Ders-Öğretim Üyesi (Örgün)'!M4)</f>
        <v/>
      </c>
      <c r="L4" s="9" t="str">
        <f>IF(F4+'Ders-Öğretim Üyesi (Örgün)'!P4=0,"",F4+'Ders-Öğretim Üyesi (Örgün)'!P4)</f>
        <v/>
      </c>
      <c r="M4" s="10">
        <f>IF(G4+'Ders-Öğretim Üyesi (Örgün)'!Q4=0,"",G4+'Ders-Öğretim Üyesi (Örgün)'!Q4)</f>
        <v>1</v>
      </c>
      <c r="N4" s="10">
        <f t="shared" ref="N4:N26" si="0">SUM(H4:M4)</f>
        <v>1</v>
      </c>
      <c r="O4" s="206">
        <f t="shared" ref="O4:O26" si="1">6-COUNTBLANK(H4:M4)</f>
        <v>1</v>
      </c>
      <c r="P4" s="209">
        <f t="shared" ref="P4:P26" si="2">N4/O4</f>
        <v>1</v>
      </c>
    </row>
    <row r="5" spans="1:16" x14ac:dyDescent="0.25">
      <c r="A5" t="s">
        <v>76</v>
      </c>
      <c r="B5" s="204">
        <f>COUNTIF('PROGRAM-Öğretim Üyesi'!$C$2:$W$9,'Ders-Öğretim Üyesi(Sanal+Örgün)'!A5)</f>
        <v>0</v>
      </c>
      <c r="C5" s="204">
        <f>COUNTIF('PROGRAM-Öğretim Üyesi'!$C$19:$W$26,'Ders-Öğretim Üyesi(Sanal+Örgün)'!A5)</f>
        <v>0</v>
      </c>
      <c r="D5" s="204">
        <f>COUNTIF('PROGRAM-Öğretim Üyesi'!$C$36:$W$43,'Ders-Öğretim Üyesi(Sanal+Örgün)'!A5)</f>
        <v>0</v>
      </c>
      <c r="E5" s="204">
        <f>COUNTIF('PROGRAM-Öğretim Üyesi'!$C$53:$W$60,'Ders-Öğretim Üyesi(Sanal+Örgün)'!A5)</f>
        <v>0</v>
      </c>
      <c r="F5" s="204">
        <f>COUNTIF('PROGRAM-Öğretim Üyesi'!$C$70:$W$77,'Ders-Öğretim Üyesi(Sanal+Örgün)'!A5)</f>
        <v>0</v>
      </c>
      <c r="G5" s="204">
        <f>COUNTIF('PROGRAM-Öğretim Üyesi'!$C$87:$W$103,'Ders-Öğretim Üyesi(Sanal+Örgün)'!A5)</f>
        <v>0</v>
      </c>
      <c r="H5" s="8">
        <f>IF(B5+'Ders-Öğretim Üyesi (Örgün)'!D5=0,"",B5+'Ders-Öğretim Üyesi (Örgün)'!D5)</f>
        <v>1</v>
      </c>
      <c r="I5" s="9" t="str">
        <f>IF(C5+'Ders-Öğretim Üyesi (Örgün)'!G5=0,"",C5+'Ders-Öğretim Üyesi (Örgün)'!G5)</f>
        <v/>
      </c>
      <c r="J5" s="9" t="str">
        <f>IF(D5+'Ders-Öğretim Üyesi (Örgün)'!J5=0,"",D5+'Ders-Öğretim Üyesi (Örgün)'!J5)</f>
        <v/>
      </c>
      <c r="K5" s="9" t="str">
        <f>IF(E5+'Ders-Öğretim Üyesi (Örgün)'!M5=0,"",E5+'Ders-Öğretim Üyesi (Örgün)'!M5)</f>
        <v/>
      </c>
      <c r="L5" s="9" t="str">
        <f>IF(F5+'Ders-Öğretim Üyesi (Örgün)'!P5=0,"",F5+'Ders-Öğretim Üyesi (Örgün)'!P5)</f>
        <v/>
      </c>
      <c r="M5" s="10" t="str">
        <f>IF(G5+'Ders-Öğretim Üyesi (Örgün)'!Q5=0,"",G5+'Ders-Öğretim Üyesi (Örgün)'!Q5)</f>
        <v/>
      </c>
      <c r="N5" s="10">
        <f t="shared" si="0"/>
        <v>1</v>
      </c>
      <c r="O5" s="206">
        <f t="shared" si="1"/>
        <v>1</v>
      </c>
      <c r="P5" s="209">
        <f t="shared" si="2"/>
        <v>1</v>
      </c>
    </row>
    <row r="6" spans="1:16" x14ac:dyDescent="0.25">
      <c r="A6" t="s">
        <v>66</v>
      </c>
      <c r="B6" s="204">
        <f>COUNTIF('PROGRAM-Öğretim Üyesi'!$C$2:$W$9,'Ders-Öğretim Üyesi(Sanal+Örgün)'!A6)</f>
        <v>0</v>
      </c>
      <c r="C6" s="204">
        <f>COUNTIF('PROGRAM-Öğretim Üyesi'!$C$19:$W$26,'Ders-Öğretim Üyesi(Sanal+Örgün)'!A6)</f>
        <v>0</v>
      </c>
      <c r="D6" s="204">
        <f>COUNTIF('PROGRAM-Öğretim Üyesi'!$C$36:$W$43,'Ders-Öğretim Üyesi(Sanal+Örgün)'!A6)</f>
        <v>0</v>
      </c>
      <c r="E6" s="204">
        <f>COUNTIF('PROGRAM-Öğretim Üyesi'!$C$53:$W$60,'Ders-Öğretim Üyesi(Sanal+Örgün)'!A6)</f>
        <v>0</v>
      </c>
      <c r="F6" s="204">
        <f>COUNTIF('PROGRAM-Öğretim Üyesi'!$C$70:$W$77,'Ders-Öğretim Üyesi(Sanal+Örgün)'!A6)</f>
        <v>0</v>
      </c>
      <c r="G6" s="204">
        <f>COUNTIF('PROGRAM-Öğretim Üyesi'!$C$87:$W$103,'Ders-Öğretim Üyesi(Sanal+Örgün)'!A6)</f>
        <v>0</v>
      </c>
      <c r="H6" s="8" t="str">
        <f>IF(B6+'Ders-Öğretim Üyesi (Örgün)'!D6=0,"",B6+'Ders-Öğretim Üyesi (Örgün)'!D6)</f>
        <v/>
      </c>
      <c r="I6" s="9" t="str">
        <f>IF(C6+'Ders-Öğretim Üyesi (Örgün)'!G6=0,"",C6+'Ders-Öğretim Üyesi (Örgün)'!G6)</f>
        <v/>
      </c>
      <c r="J6" s="9" t="str">
        <f>IF(D6+'Ders-Öğretim Üyesi (Örgün)'!J6=0,"",D6+'Ders-Öğretim Üyesi (Örgün)'!J6)</f>
        <v/>
      </c>
      <c r="K6" s="9" t="str">
        <f>IF(E6+'Ders-Öğretim Üyesi (Örgün)'!M6=0,"",E6+'Ders-Öğretim Üyesi (Örgün)'!M6)</f>
        <v/>
      </c>
      <c r="L6" s="9" t="str">
        <f>IF(F6+'Ders-Öğretim Üyesi (Örgün)'!P6=0,"",F6+'Ders-Öğretim Üyesi (Örgün)'!P6)</f>
        <v/>
      </c>
      <c r="M6" s="10" t="str">
        <f>IF(G6+'Ders-Öğretim Üyesi (Örgün)'!Q6=0,"",G6+'Ders-Öğretim Üyesi (Örgün)'!Q6)</f>
        <v/>
      </c>
      <c r="N6" s="10">
        <f t="shared" si="0"/>
        <v>0</v>
      </c>
      <c r="O6" s="206">
        <f t="shared" si="1"/>
        <v>0</v>
      </c>
      <c r="P6" s="209" t="e">
        <f t="shared" si="2"/>
        <v>#DIV/0!</v>
      </c>
    </row>
    <row r="7" spans="1:16" x14ac:dyDescent="0.25">
      <c r="A7" t="s">
        <v>77</v>
      </c>
      <c r="B7" s="204">
        <f>COUNTIF('PROGRAM-Öğretim Üyesi'!$C$2:$W$9,'Ders-Öğretim Üyesi(Sanal+Örgün)'!A7)</f>
        <v>0</v>
      </c>
      <c r="C7" s="204">
        <f>COUNTIF('PROGRAM-Öğretim Üyesi'!$C$19:$W$26,'Ders-Öğretim Üyesi(Sanal+Örgün)'!A7)</f>
        <v>0</v>
      </c>
      <c r="D7" s="204">
        <f>COUNTIF('PROGRAM-Öğretim Üyesi'!$C$36:$W$43,'Ders-Öğretim Üyesi(Sanal+Örgün)'!A7)</f>
        <v>0</v>
      </c>
      <c r="E7" s="204">
        <f>COUNTIF('PROGRAM-Öğretim Üyesi'!$C$53:$W$60,'Ders-Öğretim Üyesi(Sanal+Örgün)'!A7)</f>
        <v>0</v>
      </c>
      <c r="F7" s="204">
        <f>COUNTIF('PROGRAM-Öğretim Üyesi'!$C$70:$W$77,'Ders-Öğretim Üyesi(Sanal+Örgün)'!A7)</f>
        <v>0</v>
      </c>
      <c r="G7" s="204">
        <f>COUNTIF('PROGRAM-Öğretim Üyesi'!$C$87:$W$103,'Ders-Öğretim Üyesi(Sanal+Örgün)'!A7)</f>
        <v>0</v>
      </c>
      <c r="H7" s="8" t="str">
        <f>IF(B7+'Ders-Öğretim Üyesi (Örgün)'!D7=0,"",B7+'Ders-Öğretim Üyesi (Örgün)'!D7)</f>
        <v/>
      </c>
      <c r="I7" s="9" t="str">
        <f>IF(C7+'Ders-Öğretim Üyesi (Örgün)'!G7=0,"",C7+'Ders-Öğretim Üyesi (Örgün)'!G7)</f>
        <v/>
      </c>
      <c r="J7" s="9" t="str">
        <f>IF(D7+'Ders-Öğretim Üyesi (Örgün)'!J7=0,"",D7+'Ders-Öğretim Üyesi (Örgün)'!J7)</f>
        <v/>
      </c>
      <c r="K7" s="9" t="str">
        <f>IF(E7+'Ders-Öğretim Üyesi (Örgün)'!M7=0,"",E7+'Ders-Öğretim Üyesi (Örgün)'!M7)</f>
        <v/>
      </c>
      <c r="L7" s="9" t="str">
        <f>IF(F7+'Ders-Öğretim Üyesi (Örgün)'!P7=0,"",F7+'Ders-Öğretim Üyesi (Örgün)'!P7)</f>
        <v/>
      </c>
      <c r="M7" s="10" t="str">
        <f>IF(G7+'Ders-Öğretim Üyesi (Örgün)'!Q7=0,"",G7+'Ders-Öğretim Üyesi (Örgün)'!Q7)</f>
        <v/>
      </c>
      <c r="N7" s="10">
        <f t="shared" si="0"/>
        <v>0</v>
      </c>
      <c r="O7" s="206">
        <f t="shared" si="1"/>
        <v>0</v>
      </c>
      <c r="P7" s="209" t="e">
        <f t="shared" si="2"/>
        <v>#DIV/0!</v>
      </c>
    </row>
    <row r="8" spans="1:16" x14ac:dyDescent="0.25">
      <c r="A8" t="s">
        <v>64</v>
      </c>
      <c r="B8" s="204">
        <f>COUNTIF('PROGRAM-Öğretim Üyesi'!$C$2:$W$9,'Ders-Öğretim Üyesi(Sanal+Örgün)'!A8)</f>
        <v>0</v>
      </c>
      <c r="C8" s="204">
        <f>COUNTIF('PROGRAM-Öğretim Üyesi'!$C$19:$W$26,'Ders-Öğretim Üyesi(Sanal+Örgün)'!A8)</f>
        <v>0</v>
      </c>
      <c r="D8" s="204">
        <f>COUNTIF('PROGRAM-Öğretim Üyesi'!$C$36:$W$43,'Ders-Öğretim Üyesi(Sanal+Örgün)'!A8)</f>
        <v>0</v>
      </c>
      <c r="E8" s="204">
        <f>COUNTIF('PROGRAM-Öğretim Üyesi'!$C$53:$W$60,'Ders-Öğretim Üyesi(Sanal+Örgün)'!A8)</f>
        <v>0</v>
      </c>
      <c r="F8" s="204">
        <f>COUNTIF('PROGRAM-Öğretim Üyesi'!$C$70:$W$77,'Ders-Öğretim Üyesi(Sanal+Örgün)'!A8)</f>
        <v>0</v>
      </c>
      <c r="G8" s="204">
        <f>COUNTIF('PROGRAM-Öğretim Üyesi'!$C$87:$W$103,'Ders-Öğretim Üyesi(Sanal+Örgün)'!A8)</f>
        <v>0</v>
      </c>
      <c r="H8" s="8" t="str">
        <f>IF(B8+'Ders-Öğretim Üyesi (Örgün)'!D8=0,"",B8+'Ders-Öğretim Üyesi (Örgün)'!D8)</f>
        <v/>
      </c>
      <c r="I8" s="9" t="str">
        <f>IF(C8+'Ders-Öğretim Üyesi (Örgün)'!G8=0,"",C8+'Ders-Öğretim Üyesi (Örgün)'!G8)</f>
        <v/>
      </c>
      <c r="J8" s="9" t="str">
        <f>IF(D8+'Ders-Öğretim Üyesi (Örgün)'!J8=0,"",D8+'Ders-Öğretim Üyesi (Örgün)'!J8)</f>
        <v/>
      </c>
      <c r="K8" s="9" t="str">
        <f>IF(E8+'Ders-Öğretim Üyesi (Örgün)'!M8=0,"",E8+'Ders-Öğretim Üyesi (Örgün)'!M8)</f>
        <v/>
      </c>
      <c r="L8" s="9" t="str">
        <f>IF(F8+'Ders-Öğretim Üyesi (Örgün)'!P8=0,"",F8+'Ders-Öğretim Üyesi (Örgün)'!P8)</f>
        <v/>
      </c>
      <c r="M8" s="10" t="str">
        <f>IF(G8+'Ders-Öğretim Üyesi (Örgün)'!Q8=0,"",G8+'Ders-Öğretim Üyesi (Örgün)'!Q8)</f>
        <v/>
      </c>
      <c r="N8" s="10">
        <f t="shared" si="0"/>
        <v>0</v>
      </c>
      <c r="O8" s="206">
        <f t="shared" si="1"/>
        <v>0</v>
      </c>
      <c r="P8" s="209" t="e">
        <f t="shared" si="2"/>
        <v>#DIV/0!</v>
      </c>
    </row>
    <row r="9" spans="1:16" x14ac:dyDescent="0.25">
      <c r="A9" t="s">
        <v>71</v>
      </c>
      <c r="B9" s="204">
        <f>COUNTIF('PROGRAM-Öğretim Üyesi'!$C$2:$W$9,'Ders-Öğretim Üyesi(Sanal+Örgün)'!A9)</f>
        <v>0</v>
      </c>
      <c r="C9" s="204">
        <f>COUNTIF('PROGRAM-Öğretim Üyesi'!$C$19:$W$26,'Ders-Öğretim Üyesi(Sanal+Örgün)'!A9)</f>
        <v>0</v>
      </c>
      <c r="D9" s="204">
        <f>COUNTIF('PROGRAM-Öğretim Üyesi'!$C$36:$W$43,'Ders-Öğretim Üyesi(Sanal+Örgün)'!A9)</f>
        <v>0</v>
      </c>
      <c r="E9" s="204">
        <f>COUNTIF('PROGRAM-Öğretim Üyesi'!$C$53:$W$60,'Ders-Öğretim Üyesi(Sanal+Örgün)'!A9)</f>
        <v>0</v>
      </c>
      <c r="F9" s="204">
        <f>COUNTIF('PROGRAM-Öğretim Üyesi'!$C$70:$W$77,'Ders-Öğretim Üyesi(Sanal+Örgün)'!A9)</f>
        <v>0</v>
      </c>
      <c r="G9" s="204">
        <f>COUNTIF('PROGRAM-Öğretim Üyesi'!$C$87:$W$103,'Ders-Öğretim Üyesi(Sanal+Örgün)'!A9)</f>
        <v>0</v>
      </c>
      <c r="H9" s="8" t="str">
        <f>IF(B9+'Ders-Öğretim Üyesi (Örgün)'!D9=0,"",B9+'Ders-Öğretim Üyesi (Örgün)'!D9)</f>
        <v/>
      </c>
      <c r="I9" s="9">
        <f>IF(C9+'Ders-Öğretim Üyesi (Örgün)'!G9=0,"",C9+'Ders-Öğretim Üyesi (Örgün)'!G9)</f>
        <v>1</v>
      </c>
      <c r="J9" s="9" t="str">
        <f>IF(D9+'Ders-Öğretim Üyesi (Örgün)'!J9=0,"",D9+'Ders-Öğretim Üyesi (Örgün)'!J9)</f>
        <v/>
      </c>
      <c r="K9" s="9" t="str">
        <f>IF(E9+'Ders-Öğretim Üyesi (Örgün)'!M9=0,"",E9+'Ders-Öğretim Üyesi (Örgün)'!M9)</f>
        <v/>
      </c>
      <c r="L9" s="9" t="str">
        <f>IF(F9+'Ders-Öğretim Üyesi (Örgün)'!P9=0,"",F9+'Ders-Öğretim Üyesi (Örgün)'!P9)</f>
        <v/>
      </c>
      <c r="M9" s="10" t="str">
        <f>IF(G9+'Ders-Öğretim Üyesi (Örgün)'!Q9=0,"",G9+'Ders-Öğretim Üyesi (Örgün)'!Q9)</f>
        <v/>
      </c>
      <c r="N9" s="10">
        <f t="shared" si="0"/>
        <v>1</v>
      </c>
      <c r="O9" s="206">
        <f t="shared" si="1"/>
        <v>1</v>
      </c>
      <c r="P9" s="209">
        <f t="shared" si="2"/>
        <v>1</v>
      </c>
    </row>
    <row r="10" spans="1:16" x14ac:dyDescent="0.25">
      <c r="A10" t="s">
        <v>78</v>
      </c>
      <c r="B10" s="204">
        <f>COUNTIF('PROGRAM-Öğretim Üyesi'!$C$2:$W$9,'Ders-Öğretim Üyesi(Sanal+Örgün)'!A10)</f>
        <v>0</v>
      </c>
      <c r="C10" s="204">
        <f>COUNTIF('PROGRAM-Öğretim Üyesi'!$C$19:$W$26,'Ders-Öğretim Üyesi(Sanal+Örgün)'!A10)</f>
        <v>0</v>
      </c>
      <c r="D10" s="204">
        <f>COUNTIF('PROGRAM-Öğretim Üyesi'!$C$36:$W$43,'Ders-Öğretim Üyesi(Sanal+Örgün)'!A10)</f>
        <v>0</v>
      </c>
      <c r="E10" s="204">
        <f>COUNTIF('PROGRAM-Öğretim Üyesi'!$C$53:$W$60,'Ders-Öğretim Üyesi(Sanal+Örgün)'!A10)</f>
        <v>0</v>
      </c>
      <c r="F10" s="204">
        <f>COUNTIF('PROGRAM-Öğretim Üyesi'!$C$70:$W$77,'Ders-Öğretim Üyesi(Sanal+Örgün)'!A10)</f>
        <v>0</v>
      </c>
      <c r="G10" s="204">
        <f>COUNTIF('PROGRAM-Öğretim Üyesi'!$C$87:$W$103,'Ders-Öğretim Üyesi(Sanal+Örgün)'!A10)</f>
        <v>0</v>
      </c>
      <c r="H10" s="8" t="str">
        <f>IF(B10+'Ders-Öğretim Üyesi (Örgün)'!D10=0,"",B10+'Ders-Öğretim Üyesi (Örgün)'!D10)</f>
        <v/>
      </c>
      <c r="I10" s="9" t="str">
        <f>IF(C10+'Ders-Öğretim Üyesi (Örgün)'!G10=0,"",C10+'Ders-Öğretim Üyesi (Örgün)'!G10)</f>
        <v/>
      </c>
      <c r="J10" s="9" t="str">
        <f>IF(D10+'Ders-Öğretim Üyesi (Örgün)'!J10=0,"",D10+'Ders-Öğretim Üyesi (Örgün)'!J10)</f>
        <v/>
      </c>
      <c r="K10" s="9" t="str">
        <f>IF(E10+'Ders-Öğretim Üyesi (Örgün)'!M10=0,"",E10+'Ders-Öğretim Üyesi (Örgün)'!M10)</f>
        <v/>
      </c>
      <c r="L10" s="9" t="str">
        <f>IF(F10+'Ders-Öğretim Üyesi (Örgün)'!P10=0,"",F10+'Ders-Öğretim Üyesi (Örgün)'!P10)</f>
        <v/>
      </c>
      <c r="M10" s="10" t="str">
        <f>IF(G10+'Ders-Öğretim Üyesi (Örgün)'!Q10=0,"",G10+'Ders-Öğretim Üyesi (Örgün)'!Q10)</f>
        <v/>
      </c>
      <c r="N10" s="10">
        <f t="shared" si="0"/>
        <v>0</v>
      </c>
      <c r="O10" s="206">
        <f t="shared" si="1"/>
        <v>0</v>
      </c>
      <c r="P10" s="209" t="e">
        <f t="shared" si="2"/>
        <v>#DIV/0!</v>
      </c>
    </row>
    <row r="11" spans="1:16" x14ac:dyDescent="0.25">
      <c r="A11" t="s">
        <v>79</v>
      </c>
      <c r="B11" s="204">
        <f>COUNTIF('PROGRAM-Öğretim Üyesi'!$C$2:$W$9,'Ders-Öğretim Üyesi(Sanal+Örgün)'!A11)</f>
        <v>0</v>
      </c>
      <c r="C11" s="204">
        <f>COUNTIF('PROGRAM-Öğretim Üyesi'!$C$19:$W$26,'Ders-Öğretim Üyesi(Sanal+Örgün)'!A11)</f>
        <v>0</v>
      </c>
      <c r="D11" s="204">
        <f>COUNTIF('PROGRAM-Öğretim Üyesi'!$C$36:$W$43,'Ders-Öğretim Üyesi(Sanal+Örgün)'!A11)</f>
        <v>0</v>
      </c>
      <c r="E11" s="204">
        <f>COUNTIF('PROGRAM-Öğretim Üyesi'!$C$53:$W$60,'Ders-Öğretim Üyesi(Sanal+Örgün)'!A11)</f>
        <v>0</v>
      </c>
      <c r="F11" s="204">
        <f>COUNTIF('PROGRAM-Öğretim Üyesi'!$C$70:$W$77,'Ders-Öğretim Üyesi(Sanal+Örgün)'!A11)</f>
        <v>0</v>
      </c>
      <c r="G11" s="204">
        <f>COUNTIF('PROGRAM-Öğretim Üyesi'!$C$87:$W$103,'Ders-Öğretim Üyesi(Sanal+Örgün)'!A11)</f>
        <v>0</v>
      </c>
      <c r="H11" s="8" t="str">
        <f>IF(B11+'Ders-Öğretim Üyesi (Örgün)'!D11=0,"",B11+'Ders-Öğretim Üyesi (Örgün)'!D11)</f>
        <v/>
      </c>
      <c r="I11" s="9" t="str">
        <f>IF(C11+'Ders-Öğretim Üyesi (Örgün)'!G11=0,"",C11+'Ders-Öğretim Üyesi (Örgün)'!G11)</f>
        <v/>
      </c>
      <c r="J11" s="9" t="str">
        <f>IF(D11+'Ders-Öğretim Üyesi (Örgün)'!J11=0,"",D11+'Ders-Öğretim Üyesi (Örgün)'!J11)</f>
        <v/>
      </c>
      <c r="K11" s="9" t="str">
        <f>IF(E11+'Ders-Öğretim Üyesi (Örgün)'!M11=0,"",E11+'Ders-Öğretim Üyesi (Örgün)'!M11)</f>
        <v/>
      </c>
      <c r="L11" s="9" t="str">
        <f>IF(F11+'Ders-Öğretim Üyesi (Örgün)'!P11=0,"",F11+'Ders-Öğretim Üyesi (Örgün)'!P11)</f>
        <v/>
      </c>
      <c r="M11" s="10" t="str">
        <f>IF(G11+'Ders-Öğretim Üyesi (Örgün)'!Q11=0,"",G11+'Ders-Öğretim Üyesi (Örgün)'!Q11)</f>
        <v/>
      </c>
      <c r="N11" s="10">
        <f t="shared" si="0"/>
        <v>0</v>
      </c>
      <c r="O11" s="206">
        <f t="shared" si="1"/>
        <v>0</v>
      </c>
      <c r="P11" s="209" t="e">
        <f t="shared" si="2"/>
        <v>#DIV/0!</v>
      </c>
    </row>
    <row r="12" spans="1:16" x14ac:dyDescent="0.25">
      <c r="B12" s="204">
        <f>COUNTIF('PROGRAM-Öğretim Üyesi'!$C$2:$W$9,'Ders-Öğretim Üyesi(Sanal+Örgün)'!A12)</f>
        <v>0</v>
      </c>
      <c r="C12" s="204">
        <f>COUNTIF('PROGRAM-Öğretim Üyesi'!$C$19:$W$26,'Ders-Öğretim Üyesi(Sanal+Örgün)'!A12)</f>
        <v>0</v>
      </c>
      <c r="D12" s="204">
        <f>COUNTIF('PROGRAM-Öğretim Üyesi'!$C$36:$W$43,'Ders-Öğretim Üyesi(Sanal+Örgün)'!A12)</f>
        <v>0</v>
      </c>
      <c r="E12" s="204">
        <f>COUNTIF('PROGRAM-Öğretim Üyesi'!$C$53:$W$60,'Ders-Öğretim Üyesi(Sanal+Örgün)'!A12)</f>
        <v>0</v>
      </c>
      <c r="F12" s="204">
        <f>COUNTIF('PROGRAM-Öğretim Üyesi'!$C$70:$W$77,'Ders-Öğretim Üyesi(Sanal+Örgün)'!A12)</f>
        <v>0</v>
      </c>
      <c r="G12" s="204">
        <f>COUNTIF('PROGRAM-Öğretim Üyesi'!$C$87:$W$103,'Ders-Öğretim Üyesi(Sanal+Örgün)'!A12)</f>
        <v>1</v>
      </c>
      <c r="H12" s="8" t="str">
        <f>IF(B12+'Ders-Öğretim Üyesi (Örgün)'!D12=0,"",B12+'Ders-Öğretim Üyesi (Örgün)'!D12)</f>
        <v/>
      </c>
      <c r="I12" s="9" t="str">
        <f>IF(C12+'Ders-Öğretim Üyesi (Örgün)'!G12=0,"",C12+'Ders-Öğretim Üyesi (Örgün)'!G12)</f>
        <v/>
      </c>
      <c r="J12" s="9" t="str">
        <f>IF(D12+'Ders-Öğretim Üyesi (Örgün)'!J12=0,"",D12+'Ders-Öğretim Üyesi (Örgün)'!J12)</f>
        <v/>
      </c>
      <c r="K12" s="9" t="str">
        <f>IF(E12+'Ders-Öğretim Üyesi (Örgün)'!M12=0,"",E12+'Ders-Öğretim Üyesi (Örgün)'!M12)</f>
        <v/>
      </c>
      <c r="L12" s="9" t="str">
        <f>IF(F12+'Ders-Öğretim Üyesi (Örgün)'!P12=0,"",F12+'Ders-Öğretim Üyesi (Örgün)'!P12)</f>
        <v/>
      </c>
      <c r="M12" s="10">
        <f>IF(G12+'Ders-Öğretim Üyesi (Örgün)'!Q12=0,"",G12+'Ders-Öğretim Üyesi (Örgün)'!Q12)</f>
        <v>1</v>
      </c>
      <c r="N12" s="10">
        <f t="shared" si="0"/>
        <v>1</v>
      </c>
      <c r="O12" s="206">
        <f t="shared" si="1"/>
        <v>1</v>
      </c>
      <c r="P12" s="209">
        <f t="shared" si="2"/>
        <v>1</v>
      </c>
    </row>
    <row r="13" spans="1:16" x14ac:dyDescent="0.25">
      <c r="B13" s="204">
        <f>COUNTIF('PROGRAM-Öğretim Üyesi'!$C$2:$W$9,'Ders-Öğretim Üyesi(Sanal+Örgün)'!A13)</f>
        <v>0</v>
      </c>
      <c r="C13" s="204">
        <f>COUNTIF('PROGRAM-Öğretim Üyesi'!$C$19:$W$26,'Ders-Öğretim Üyesi(Sanal+Örgün)'!A13)</f>
        <v>0</v>
      </c>
      <c r="D13" s="204">
        <f>COUNTIF('PROGRAM-Öğretim Üyesi'!$C$36:$W$43,'Ders-Öğretim Üyesi(Sanal+Örgün)'!A13)</f>
        <v>0</v>
      </c>
      <c r="E13" s="204">
        <f>COUNTIF('PROGRAM-Öğretim Üyesi'!$C$53:$W$60,'Ders-Öğretim Üyesi(Sanal+Örgün)'!A13)</f>
        <v>0</v>
      </c>
      <c r="F13" s="204">
        <f>COUNTIF('PROGRAM-Öğretim Üyesi'!$C$70:$W$77,'Ders-Öğretim Üyesi(Sanal+Örgün)'!A13)</f>
        <v>0</v>
      </c>
      <c r="G13" s="204">
        <f>COUNTIF('PROGRAM-Öğretim Üyesi'!$C$87:$W$103,'Ders-Öğretim Üyesi(Sanal+Örgün)'!A13)</f>
        <v>1</v>
      </c>
      <c r="H13" s="8">
        <f>IF(B13+'Ders-Öğretim Üyesi (Örgün)'!D13=0,"",B13+'Ders-Öğretim Üyesi (Örgün)'!D13)</f>
        <v>8</v>
      </c>
      <c r="I13" s="9">
        <f>IF(C13+'Ders-Öğretim Üyesi (Örgün)'!G13=0,"",C13+'Ders-Öğretim Üyesi (Örgün)'!G13)</f>
        <v>15</v>
      </c>
      <c r="J13" s="9">
        <f>IF(D13+'Ders-Öğretim Üyesi (Örgün)'!J13=0,"",D13+'Ders-Öğretim Üyesi (Örgün)'!J13)</f>
        <v>4</v>
      </c>
      <c r="K13" s="9">
        <f>IF(E13+'Ders-Öğretim Üyesi (Örgün)'!M13=0,"",E13+'Ders-Öğretim Üyesi (Örgün)'!M13)</f>
        <v>7</v>
      </c>
      <c r="L13" s="9">
        <f>IF(F13+'Ders-Öğretim Üyesi (Örgün)'!P13=0,"",F13+'Ders-Öğretim Üyesi (Örgün)'!P13)</f>
        <v>7</v>
      </c>
      <c r="M13" s="10">
        <f>IF(G13+'Ders-Öğretim Üyesi (Örgün)'!Q13=0,"",G13+'Ders-Öğretim Üyesi (Örgün)'!Q13)</f>
        <v>1</v>
      </c>
      <c r="N13" s="10">
        <f t="shared" si="0"/>
        <v>42</v>
      </c>
      <c r="O13" s="206">
        <f t="shared" si="1"/>
        <v>6</v>
      </c>
      <c r="P13" s="209">
        <f t="shared" si="2"/>
        <v>7</v>
      </c>
    </row>
    <row r="14" spans="1:16" x14ac:dyDescent="0.25">
      <c r="B14" s="204">
        <f>COUNTIF('PROGRAM-Öğretim Üyesi'!$C$2:$W$9,'Ders-Öğretim Üyesi(Sanal+Örgün)'!A14)</f>
        <v>0</v>
      </c>
      <c r="C14" s="204">
        <f>COUNTIF('PROGRAM-Öğretim Üyesi'!$C$19:$W$26,'Ders-Öğretim Üyesi(Sanal+Örgün)'!A14)</f>
        <v>0</v>
      </c>
      <c r="D14" s="204">
        <f>COUNTIF('PROGRAM-Öğretim Üyesi'!$C$36:$W$43,'Ders-Öğretim Üyesi(Sanal+Örgün)'!A14)</f>
        <v>0</v>
      </c>
      <c r="E14" s="204">
        <f>COUNTIF('PROGRAM-Öğretim Üyesi'!$C$53:$W$60,'Ders-Öğretim Üyesi(Sanal+Örgün)'!A14)</f>
        <v>0</v>
      </c>
      <c r="F14" s="204">
        <f>COUNTIF('PROGRAM-Öğretim Üyesi'!$C$70:$W$77,'Ders-Öğretim Üyesi(Sanal+Örgün)'!A14)</f>
        <v>0</v>
      </c>
      <c r="G14" s="204">
        <f>COUNTIF('PROGRAM-Öğretim Üyesi'!$C$87:$W$103,'Ders-Öğretim Üyesi(Sanal+Örgün)'!A14)</f>
        <v>1</v>
      </c>
      <c r="H14" s="8">
        <f>IF(B14+'Ders-Öğretim Üyesi (Örgün)'!D14=0,"",B14+'Ders-Öğretim Üyesi (Örgün)'!D14)</f>
        <v>8</v>
      </c>
      <c r="I14" s="9">
        <f>IF(C14+'Ders-Öğretim Üyesi (Örgün)'!G14=0,"",C14+'Ders-Öğretim Üyesi (Örgün)'!G14)</f>
        <v>15</v>
      </c>
      <c r="J14" s="9">
        <f>IF(D14+'Ders-Öğretim Üyesi (Örgün)'!J14=0,"",D14+'Ders-Öğretim Üyesi (Örgün)'!J14)</f>
        <v>4</v>
      </c>
      <c r="K14" s="9">
        <f>IF(E14+'Ders-Öğretim Üyesi (Örgün)'!M14=0,"",E14+'Ders-Öğretim Üyesi (Örgün)'!M14)</f>
        <v>7</v>
      </c>
      <c r="L14" s="9">
        <f>IF(F14+'Ders-Öğretim Üyesi (Örgün)'!P14=0,"",F14+'Ders-Öğretim Üyesi (Örgün)'!P14)</f>
        <v>7</v>
      </c>
      <c r="M14" s="10">
        <f>IF(G14+'Ders-Öğretim Üyesi (Örgün)'!Q14=0,"",G14+'Ders-Öğretim Üyesi (Örgün)'!Q14)</f>
        <v>1</v>
      </c>
      <c r="N14" s="10">
        <f t="shared" si="0"/>
        <v>42</v>
      </c>
      <c r="O14" s="206">
        <f t="shared" si="1"/>
        <v>6</v>
      </c>
      <c r="P14" s="209">
        <f t="shared" si="2"/>
        <v>7</v>
      </c>
    </row>
    <row r="15" spans="1:16" x14ac:dyDescent="0.25">
      <c r="A15" t="s">
        <v>65</v>
      </c>
      <c r="B15" s="204">
        <f>COUNTIF('PROGRAM-Öğretim Üyesi'!$C$2:$W$9,'Ders-Öğretim Üyesi(Sanal+Örgün)'!A15)</f>
        <v>0</v>
      </c>
      <c r="C15" s="204">
        <f>COUNTIF('PROGRAM-Öğretim Üyesi'!$C$19:$W$26,'Ders-Öğretim Üyesi(Sanal+Örgün)'!A15)</f>
        <v>0</v>
      </c>
      <c r="D15" s="204">
        <f>COUNTIF('PROGRAM-Öğretim Üyesi'!$C$36:$W$43,'Ders-Öğretim Üyesi(Sanal+Örgün)'!A15)</f>
        <v>0</v>
      </c>
      <c r="E15" s="204">
        <f>COUNTIF('PROGRAM-Öğretim Üyesi'!$C$53:$W$60,'Ders-Öğretim Üyesi(Sanal+Örgün)'!A15)</f>
        <v>0</v>
      </c>
      <c r="F15" s="204">
        <f>COUNTIF('PROGRAM-Öğretim Üyesi'!$C$70:$W$77,'Ders-Öğretim Üyesi(Sanal+Örgün)'!A15)</f>
        <v>0</v>
      </c>
      <c r="G15" s="204">
        <f>COUNTIF('PROGRAM-Öğretim Üyesi'!$C$87:$W$103,'Ders-Öğretim Üyesi(Sanal+Örgün)'!A15)</f>
        <v>0</v>
      </c>
      <c r="H15" s="8" t="str">
        <f>IF(B15+'Ders-Öğretim Üyesi (Örgün)'!D15=0,"",B15+'Ders-Öğretim Üyesi (Örgün)'!D15)</f>
        <v/>
      </c>
      <c r="I15" s="9" t="str">
        <f>IF(C15+'Ders-Öğretim Üyesi (Örgün)'!G15=0,"",C15+'Ders-Öğretim Üyesi (Örgün)'!G15)</f>
        <v/>
      </c>
      <c r="J15" s="9" t="str">
        <f>IF(D15+'Ders-Öğretim Üyesi (Örgün)'!J15=0,"",D15+'Ders-Öğretim Üyesi (Örgün)'!J15)</f>
        <v/>
      </c>
      <c r="K15" s="9" t="str">
        <f>IF(E15+'Ders-Öğretim Üyesi (Örgün)'!M15=0,"",E15+'Ders-Öğretim Üyesi (Örgün)'!M15)</f>
        <v/>
      </c>
      <c r="L15" s="9" t="str">
        <f>IF(F15+'Ders-Öğretim Üyesi (Örgün)'!P15=0,"",F15+'Ders-Öğretim Üyesi (Örgün)'!P15)</f>
        <v/>
      </c>
      <c r="M15" s="10" t="str">
        <f>IF(G15+'Ders-Öğretim Üyesi (Örgün)'!Q15=0,"",G15+'Ders-Öğretim Üyesi (Örgün)'!Q15)</f>
        <v/>
      </c>
      <c r="N15" s="10">
        <f t="shared" si="0"/>
        <v>0</v>
      </c>
      <c r="O15" s="206">
        <f t="shared" si="1"/>
        <v>0</v>
      </c>
      <c r="P15" s="209" t="e">
        <f t="shared" si="2"/>
        <v>#DIV/0!</v>
      </c>
    </row>
    <row r="16" spans="1:16" x14ac:dyDescent="0.25">
      <c r="A16" t="s">
        <v>61</v>
      </c>
      <c r="B16" s="204">
        <f>COUNTIF('PROGRAM-Öğretim Üyesi'!$C$2:$W$9,'Ders-Öğretim Üyesi(Sanal+Örgün)'!A16)</f>
        <v>0</v>
      </c>
      <c r="C16" s="204">
        <f>COUNTIF('PROGRAM-Öğretim Üyesi'!$C$19:$W$26,'Ders-Öğretim Üyesi(Sanal+Örgün)'!A16)</f>
        <v>0</v>
      </c>
      <c r="D16" s="204">
        <f>COUNTIF('PROGRAM-Öğretim Üyesi'!$C$36:$W$43,'Ders-Öğretim Üyesi(Sanal+Örgün)'!A16)</f>
        <v>0</v>
      </c>
      <c r="E16" s="204">
        <f>COUNTIF('PROGRAM-Öğretim Üyesi'!$C$53:$W$60,'Ders-Öğretim Üyesi(Sanal+Örgün)'!A16)</f>
        <v>0</v>
      </c>
      <c r="F16" s="204">
        <f>COUNTIF('PROGRAM-Öğretim Üyesi'!$C$70:$W$77,'Ders-Öğretim Üyesi(Sanal+Örgün)'!A16)</f>
        <v>0</v>
      </c>
      <c r="G16" s="204">
        <f>COUNTIF('PROGRAM-Öğretim Üyesi'!$C$87:$W$103,'Ders-Öğretim Üyesi(Sanal+Örgün)'!A16)</f>
        <v>0</v>
      </c>
      <c r="H16" s="8" t="str">
        <f>IF(B16+'Ders-Öğretim Üyesi (Örgün)'!D16=0,"",B16+'Ders-Öğretim Üyesi (Örgün)'!D16)</f>
        <v/>
      </c>
      <c r="I16" s="9" t="str">
        <f>IF(C16+'Ders-Öğretim Üyesi (Örgün)'!G16=0,"",C16+'Ders-Öğretim Üyesi (Örgün)'!G16)</f>
        <v/>
      </c>
      <c r="J16" s="9" t="str">
        <f>IF(D16+'Ders-Öğretim Üyesi (Örgün)'!J16=0,"",D16+'Ders-Öğretim Üyesi (Örgün)'!J16)</f>
        <v/>
      </c>
      <c r="K16" s="9" t="str">
        <f>IF(E16+'Ders-Öğretim Üyesi (Örgün)'!M16=0,"",E16+'Ders-Öğretim Üyesi (Örgün)'!M16)</f>
        <v/>
      </c>
      <c r="L16" s="9" t="str">
        <f>IF(F16+'Ders-Öğretim Üyesi (Örgün)'!P16=0,"",F16+'Ders-Öğretim Üyesi (Örgün)'!P16)</f>
        <v/>
      </c>
      <c r="M16" s="10" t="str">
        <f>IF(G16+'Ders-Öğretim Üyesi (Örgün)'!Q16=0,"",G16+'Ders-Öğretim Üyesi (Örgün)'!Q16)</f>
        <v/>
      </c>
      <c r="N16" s="10">
        <f t="shared" si="0"/>
        <v>0</v>
      </c>
      <c r="O16" s="206">
        <f t="shared" si="1"/>
        <v>0</v>
      </c>
      <c r="P16" s="209" t="e">
        <f t="shared" si="2"/>
        <v>#DIV/0!</v>
      </c>
    </row>
    <row r="17" spans="1:16" x14ac:dyDescent="0.25">
      <c r="A17" t="s">
        <v>62</v>
      </c>
      <c r="B17" s="204">
        <f>COUNTIF('PROGRAM-Öğretim Üyesi'!$C$2:$W$9,'Ders-Öğretim Üyesi(Sanal+Örgün)'!A17)</f>
        <v>0</v>
      </c>
      <c r="C17" s="204">
        <f>COUNTIF('PROGRAM-Öğretim Üyesi'!$C$19:$W$26,'Ders-Öğretim Üyesi(Sanal+Örgün)'!A17)</f>
        <v>0</v>
      </c>
      <c r="D17" s="204">
        <f>COUNTIF('PROGRAM-Öğretim Üyesi'!$C$36:$W$43,'Ders-Öğretim Üyesi(Sanal+Örgün)'!A17)</f>
        <v>0</v>
      </c>
      <c r="E17" s="204">
        <f>COUNTIF('PROGRAM-Öğretim Üyesi'!$C$53:$W$60,'Ders-Öğretim Üyesi(Sanal+Örgün)'!A17)</f>
        <v>0</v>
      </c>
      <c r="F17" s="204">
        <f>COUNTIF('PROGRAM-Öğretim Üyesi'!$C$70:$W$77,'Ders-Öğretim Üyesi(Sanal+Örgün)'!A17)</f>
        <v>0</v>
      </c>
      <c r="G17" s="204">
        <f>COUNTIF('PROGRAM-Öğretim Üyesi'!$C$87:$W$103,'Ders-Öğretim Üyesi(Sanal+Örgün)'!A17)</f>
        <v>0</v>
      </c>
      <c r="H17" s="8" t="str">
        <f>IF(B17+'Ders-Öğretim Üyesi (Örgün)'!D17=0,"",B17+'Ders-Öğretim Üyesi (Örgün)'!D17)</f>
        <v/>
      </c>
      <c r="I17" s="9" t="str">
        <f>IF(C17+'Ders-Öğretim Üyesi (Örgün)'!G17=0,"",C17+'Ders-Öğretim Üyesi (Örgün)'!G17)</f>
        <v/>
      </c>
      <c r="J17" s="9" t="str">
        <f>IF(D17+'Ders-Öğretim Üyesi (Örgün)'!J17=0,"",D17+'Ders-Öğretim Üyesi (Örgün)'!J17)</f>
        <v/>
      </c>
      <c r="K17" s="9" t="str">
        <f>IF(E17+'Ders-Öğretim Üyesi (Örgün)'!M17=0,"",E17+'Ders-Öğretim Üyesi (Örgün)'!M17)</f>
        <v/>
      </c>
      <c r="L17" s="9" t="str">
        <f>IF(F17+'Ders-Öğretim Üyesi (Örgün)'!P17=0,"",F17+'Ders-Öğretim Üyesi (Örgün)'!P17)</f>
        <v/>
      </c>
      <c r="M17" s="10" t="str">
        <f>IF(G17+'Ders-Öğretim Üyesi (Örgün)'!Q17=0,"",G17+'Ders-Öğretim Üyesi (Örgün)'!Q17)</f>
        <v/>
      </c>
      <c r="N17" s="10">
        <f t="shared" si="0"/>
        <v>0</v>
      </c>
      <c r="O17" s="206">
        <f t="shared" si="1"/>
        <v>0</v>
      </c>
      <c r="P17" s="209" t="e">
        <f t="shared" si="2"/>
        <v>#DIV/0!</v>
      </c>
    </row>
    <row r="18" spans="1:16" x14ac:dyDescent="0.25">
      <c r="A18" t="s">
        <v>63</v>
      </c>
      <c r="B18" s="204">
        <f>COUNTIF('PROGRAM-Öğretim Üyesi'!$C$2:$W$9,'Ders-Öğretim Üyesi(Sanal+Örgün)'!A18)</f>
        <v>0</v>
      </c>
      <c r="C18" s="204">
        <f>COUNTIF('PROGRAM-Öğretim Üyesi'!$C$19:$W$26,'Ders-Öğretim Üyesi(Sanal+Örgün)'!A18)</f>
        <v>0</v>
      </c>
      <c r="D18" s="204">
        <f>COUNTIF('PROGRAM-Öğretim Üyesi'!$C$36:$W$43,'Ders-Öğretim Üyesi(Sanal+Örgün)'!A18)</f>
        <v>0</v>
      </c>
      <c r="E18" s="204">
        <f>COUNTIF('PROGRAM-Öğretim Üyesi'!$C$53:$W$60,'Ders-Öğretim Üyesi(Sanal+Örgün)'!A18)</f>
        <v>0</v>
      </c>
      <c r="F18" s="204">
        <f>COUNTIF('PROGRAM-Öğretim Üyesi'!$C$70:$W$77,'Ders-Öğretim Üyesi(Sanal+Örgün)'!A18)</f>
        <v>0</v>
      </c>
      <c r="G18" s="204">
        <f>COUNTIF('PROGRAM-Öğretim Üyesi'!$C$87:$W$103,'Ders-Öğretim Üyesi(Sanal+Örgün)'!A18)</f>
        <v>0</v>
      </c>
      <c r="H18" s="8" t="str">
        <f>IF(B18+'Ders-Öğretim Üyesi (Örgün)'!D18=0,"",B18+'Ders-Öğretim Üyesi (Örgün)'!D18)</f>
        <v/>
      </c>
      <c r="I18" s="9" t="str">
        <f>IF(C18+'Ders-Öğretim Üyesi (Örgün)'!G18=0,"",C18+'Ders-Öğretim Üyesi (Örgün)'!G18)</f>
        <v/>
      </c>
      <c r="J18" s="9" t="str">
        <f>IF(D18+'Ders-Öğretim Üyesi (Örgün)'!J18=0,"",D18+'Ders-Öğretim Üyesi (Örgün)'!J18)</f>
        <v/>
      </c>
      <c r="K18" s="9" t="str">
        <f>IF(E18+'Ders-Öğretim Üyesi (Örgün)'!M18=0,"",E18+'Ders-Öğretim Üyesi (Örgün)'!M18)</f>
        <v/>
      </c>
      <c r="L18" s="9" t="str">
        <f>IF(F18+'Ders-Öğretim Üyesi (Örgün)'!P18=0,"",F18+'Ders-Öğretim Üyesi (Örgün)'!P18)</f>
        <v/>
      </c>
      <c r="M18" s="10" t="str">
        <f>IF(G18+'Ders-Öğretim Üyesi (Örgün)'!Q18=0,"",G18+'Ders-Öğretim Üyesi (Örgün)'!Q18)</f>
        <v/>
      </c>
      <c r="N18" s="10">
        <f t="shared" si="0"/>
        <v>0</v>
      </c>
      <c r="O18" s="206">
        <f t="shared" si="1"/>
        <v>0</v>
      </c>
      <c r="P18" s="209" t="e">
        <f t="shared" si="2"/>
        <v>#DIV/0!</v>
      </c>
    </row>
    <row r="19" spans="1:16" x14ac:dyDescent="0.25">
      <c r="A19" t="s">
        <v>70</v>
      </c>
      <c r="B19" s="204">
        <f>COUNTIF('PROGRAM-Öğretim Üyesi'!$C$2:$W$9,'Ders-Öğretim Üyesi(Sanal+Örgün)'!A19)</f>
        <v>0</v>
      </c>
      <c r="C19" s="204">
        <f>COUNTIF('PROGRAM-Öğretim Üyesi'!$C$19:$W$26,'Ders-Öğretim Üyesi(Sanal+Örgün)'!A19)</f>
        <v>0</v>
      </c>
      <c r="D19" s="204">
        <f>COUNTIF('PROGRAM-Öğretim Üyesi'!$C$36:$W$43,'Ders-Öğretim Üyesi(Sanal+Örgün)'!A19)</f>
        <v>0</v>
      </c>
      <c r="E19" s="204">
        <f>COUNTIF('PROGRAM-Öğretim Üyesi'!$C$53:$W$60,'Ders-Öğretim Üyesi(Sanal+Örgün)'!A19)</f>
        <v>0</v>
      </c>
      <c r="F19" s="204">
        <f>COUNTIF('PROGRAM-Öğretim Üyesi'!$C$70:$W$77,'Ders-Öğretim Üyesi(Sanal+Örgün)'!A19)</f>
        <v>0</v>
      </c>
      <c r="G19" s="204">
        <f>COUNTIF('PROGRAM-Öğretim Üyesi'!$C$87:$W$103,'Ders-Öğretim Üyesi(Sanal+Örgün)'!A19)</f>
        <v>0</v>
      </c>
      <c r="H19" s="8" t="str">
        <f>IF(B19+'Ders-Öğretim Üyesi (Örgün)'!D19=0,"",B19+'Ders-Öğretim Üyesi (Örgün)'!D19)</f>
        <v/>
      </c>
      <c r="I19" s="9" t="str">
        <f>IF(C19+'Ders-Öğretim Üyesi (Örgün)'!G19=0,"",C19+'Ders-Öğretim Üyesi (Örgün)'!G19)</f>
        <v/>
      </c>
      <c r="J19" s="9" t="str">
        <f>IF(D19+'Ders-Öğretim Üyesi (Örgün)'!J19=0,"",D19+'Ders-Öğretim Üyesi (Örgün)'!J19)</f>
        <v/>
      </c>
      <c r="K19" s="9" t="str">
        <f>IF(E19+'Ders-Öğretim Üyesi (Örgün)'!M19=0,"",E19+'Ders-Öğretim Üyesi (Örgün)'!M19)</f>
        <v/>
      </c>
      <c r="L19" s="9" t="str">
        <f>IF(F19+'Ders-Öğretim Üyesi (Örgün)'!P19=0,"",F19+'Ders-Öğretim Üyesi (Örgün)'!P19)</f>
        <v/>
      </c>
      <c r="M19" s="10" t="str">
        <f>IF(G19+'Ders-Öğretim Üyesi (Örgün)'!Q19=0,"",G19+'Ders-Öğretim Üyesi (Örgün)'!Q19)</f>
        <v/>
      </c>
      <c r="N19" s="10">
        <f t="shared" si="0"/>
        <v>0</v>
      </c>
      <c r="O19" s="206">
        <f t="shared" si="1"/>
        <v>0</v>
      </c>
      <c r="P19" s="209" t="e">
        <f t="shared" si="2"/>
        <v>#DIV/0!</v>
      </c>
    </row>
    <row r="20" spans="1:16" x14ac:dyDescent="0.25">
      <c r="A20" t="s">
        <v>69</v>
      </c>
      <c r="B20" s="204">
        <f>COUNTIF('PROGRAM-Öğretim Üyesi'!$C$2:$W$9,'Ders-Öğretim Üyesi(Sanal+Örgün)'!A20)</f>
        <v>0</v>
      </c>
      <c r="C20" s="204">
        <f>COUNTIF('PROGRAM-Öğretim Üyesi'!$C$19:$W$26,'Ders-Öğretim Üyesi(Sanal+Örgün)'!A20)</f>
        <v>0</v>
      </c>
      <c r="D20" s="204">
        <f>COUNTIF('PROGRAM-Öğretim Üyesi'!$C$36:$W$43,'Ders-Öğretim Üyesi(Sanal+Örgün)'!A20)</f>
        <v>0</v>
      </c>
      <c r="E20" s="204">
        <f>COUNTIF('PROGRAM-Öğretim Üyesi'!$C$53:$W$60,'Ders-Öğretim Üyesi(Sanal+Örgün)'!A20)</f>
        <v>0</v>
      </c>
      <c r="F20" s="204">
        <f>COUNTIF('PROGRAM-Öğretim Üyesi'!$C$70:$W$77,'Ders-Öğretim Üyesi(Sanal+Örgün)'!A20)</f>
        <v>0</v>
      </c>
      <c r="G20" s="204">
        <f>COUNTIF('PROGRAM-Öğretim Üyesi'!$C$87:$W$103,'Ders-Öğretim Üyesi(Sanal+Örgün)'!A20)</f>
        <v>0</v>
      </c>
      <c r="H20" s="8" t="str">
        <f>IF(B20+'Ders-Öğretim Üyesi (Örgün)'!D20=0,"",B20+'Ders-Öğretim Üyesi (Örgün)'!D20)</f>
        <v/>
      </c>
      <c r="I20" s="9" t="str">
        <f>IF(C20+'Ders-Öğretim Üyesi (Örgün)'!G20=0,"",C20+'Ders-Öğretim Üyesi (Örgün)'!G20)</f>
        <v/>
      </c>
      <c r="J20" s="9" t="str">
        <f>IF(D20+'Ders-Öğretim Üyesi (Örgün)'!J20=0,"",D20+'Ders-Öğretim Üyesi (Örgün)'!J20)</f>
        <v/>
      </c>
      <c r="K20" s="9" t="str">
        <f>IF(E20+'Ders-Öğretim Üyesi (Örgün)'!M20=0,"",E20+'Ders-Öğretim Üyesi (Örgün)'!M20)</f>
        <v/>
      </c>
      <c r="L20" s="9" t="str">
        <f>IF(F20+'Ders-Öğretim Üyesi (Örgün)'!P20=0,"",F20+'Ders-Öğretim Üyesi (Örgün)'!P20)</f>
        <v/>
      </c>
      <c r="M20" s="10" t="str">
        <f>IF(G20+'Ders-Öğretim Üyesi (Örgün)'!Q20=0,"",G20+'Ders-Öğretim Üyesi (Örgün)'!Q20)</f>
        <v/>
      </c>
      <c r="N20" s="10">
        <f t="shared" si="0"/>
        <v>0</v>
      </c>
      <c r="O20" s="206">
        <f t="shared" si="1"/>
        <v>0</v>
      </c>
      <c r="P20" s="209" t="e">
        <f t="shared" si="2"/>
        <v>#DIV/0!</v>
      </c>
    </row>
    <row r="21" spans="1:16" x14ac:dyDescent="0.25">
      <c r="A21" t="s">
        <v>80</v>
      </c>
      <c r="B21" s="204">
        <f>COUNTIF('PROGRAM-Öğretim Üyesi'!$C$2:$W$9,'Ders-Öğretim Üyesi(Sanal+Örgün)'!A21)</f>
        <v>0</v>
      </c>
      <c r="C21" s="204">
        <f>COUNTIF('PROGRAM-Öğretim Üyesi'!$C$19:$W$26,'Ders-Öğretim Üyesi(Sanal+Örgün)'!A21)</f>
        <v>0</v>
      </c>
      <c r="D21" s="204">
        <f>COUNTIF('PROGRAM-Öğretim Üyesi'!$C$36:$W$43,'Ders-Öğretim Üyesi(Sanal+Örgün)'!A21)</f>
        <v>0</v>
      </c>
      <c r="E21" s="204">
        <f>COUNTIF('PROGRAM-Öğretim Üyesi'!$C$53:$W$60,'Ders-Öğretim Üyesi(Sanal+Örgün)'!A21)</f>
        <v>0</v>
      </c>
      <c r="F21" s="204">
        <f>COUNTIF('PROGRAM-Öğretim Üyesi'!$C$70:$W$77,'Ders-Öğretim Üyesi(Sanal+Örgün)'!A21)</f>
        <v>0</v>
      </c>
      <c r="G21" s="204">
        <f>COUNTIF('PROGRAM-Öğretim Üyesi'!$C$87:$W$103,'Ders-Öğretim Üyesi(Sanal+Örgün)'!A21)</f>
        <v>0</v>
      </c>
      <c r="H21" s="8" t="str">
        <f>IF(B21+'Ders-Öğretim Üyesi (Örgün)'!D21=0,"",B21+'Ders-Öğretim Üyesi (Örgün)'!D21)</f>
        <v/>
      </c>
      <c r="I21" s="9" t="str">
        <f>IF(C21+'Ders-Öğretim Üyesi (Örgün)'!G21=0,"",C21+'Ders-Öğretim Üyesi (Örgün)'!G21)</f>
        <v/>
      </c>
      <c r="J21" s="9" t="str">
        <f>IF(D21+'Ders-Öğretim Üyesi (Örgün)'!J21=0,"",D21+'Ders-Öğretim Üyesi (Örgün)'!J21)</f>
        <v/>
      </c>
      <c r="K21" s="9" t="str">
        <f>IF(E21+'Ders-Öğretim Üyesi (Örgün)'!M21=0,"",E21+'Ders-Öğretim Üyesi (Örgün)'!M21)</f>
        <v/>
      </c>
      <c r="L21" s="9" t="str">
        <f>IF(F21+'Ders-Öğretim Üyesi (Örgün)'!P21=0,"",F21+'Ders-Öğretim Üyesi (Örgün)'!P21)</f>
        <v/>
      </c>
      <c r="M21" s="10" t="str">
        <f>IF(G21+'Ders-Öğretim Üyesi (Örgün)'!Q21=0,"",G21+'Ders-Öğretim Üyesi (Örgün)'!Q21)</f>
        <v/>
      </c>
      <c r="N21" s="10">
        <f t="shared" si="0"/>
        <v>0</v>
      </c>
      <c r="O21" s="206">
        <f t="shared" si="1"/>
        <v>0</v>
      </c>
      <c r="P21" s="209" t="e">
        <f t="shared" si="2"/>
        <v>#DIV/0!</v>
      </c>
    </row>
    <row r="22" spans="1:16" x14ac:dyDescent="0.25">
      <c r="A22" t="s">
        <v>68</v>
      </c>
      <c r="B22" s="204">
        <f>COUNTIF('PROGRAM-Öğretim Üyesi'!$C$2:$W$9,'Ders-Öğretim Üyesi(Sanal+Örgün)'!A22)</f>
        <v>0</v>
      </c>
      <c r="C22" s="204">
        <f>COUNTIF('PROGRAM-Öğretim Üyesi'!$C$19:$W$26,'Ders-Öğretim Üyesi(Sanal+Örgün)'!A22)</f>
        <v>0</v>
      </c>
      <c r="D22" s="204">
        <f>COUNTIF('PROGRAM-Öğretim Üyesi'!$C$36:$W$43,'Ders-Öğretim Üyesi(Sanal+Örgün)'!A22)</f>
        <v>0</v>
      </c>
      <c r="E22" s="204">
        <f>COUNTIF('PROGRAM-Öğretim Üyesi'!$C$53:$W$60,'Ders-Öğretim Üyesi(Sanal+Örgün)'!A22)</f>
        <v>0</v>
      </c>
      <c r="F22" s="204">
        <f>COUNTIF('PROGRAM-Öğretim Üyesi'!$C$70:$W$77,'Ders-Öğretim Üyesi(Sanal+Örgün)'!A22)</f>
        <v>0</v>
      </c>
      <c r="G22" s="204">
        <f>COUNTIF('PROGRAM-Öğretim Üyesi'!$C$87:$W$103,'Ders-Öğretim Üyesi(Sanal+Örgün)'!A22)</f>
        <v>0</v>
      </c>
      <c r="H22" s="8" t="str">
        <f>IF(B22+'Ders-Öğretim Üyesi (Örgün)'!D22=0,"",B22+'Ders-Öğretim Üyesi (Örgün)'!D22)</f>
        <v/>
      </c>
      <c r="I22" s="9" t="str">
        <f>IF(C22+'Ders-Öğretim Üyesi (Örgün)'!G22=0,"",C22+'Ders-Öğretim Üyesi (Örgün)'!G22)</f>
        <v/>
      </c>
      <c r="J22" s="9" t="str">
        <f>IF(D22+'Ders-Öğretim Üyesi (Örgün)'!J22=0,"",D22+'Ders-Öğretim Üyesi (Örgün)'!J22)</f>
        <v/>
      </c>
      <c r="K22" s="9" t="str">
        <f>IF(E22+'Ders-Öğretim Üyesi (Örgün)'!M22=0,"",E22+'Ders-Öğretim Üyesi (Örgün)'!M22)</f>
        <v/>
      </c>
      <c r="L22" s="9" t="str">
        <f>IF(F22+'Ders-Öğretim Üyesi (Örgün)'!P22=0,"",F22+'Ders-Öğretim Üyesi (Örgün)'!P22)</f>
        <v/>
      </c>
      <c r="M22" s="10" t="str">
        <f>IF(G22+'Ders-Öğretim Üyesi (Örgün)'!Q22=0,"",G22+'Ders-Öğretim Üyesi (Örgün)'!Q22)</f>
        <v/>
      </c>
      <c r="N22" s="10">
        <f t="shared" si="0"/>
        <v>0</v>
      </c>
      <c r="O22" s="206">
        <f t="shared" si="1"/>
        <v>0</v>
      </c>
      <c r="P22" s="209" t="e">
        <f t="shared" si="2"/>
        <v>#DIV/0!</v>
      </c>
    </row>
    <row r="23" spans="1:16" x14ac:dyDescent="0.25">
      <c r="B23" s="204">
        <f>COUNTIF('PROGRAM-Öğretim Üyesi'!$C$2:$W$9,'Ders-Öğretim Üyesi(Sanal+Örgün)'!A23)</f>
        <v>0</v>
      </c>
      <c r="C23" s="204">
        <f>COUNTIF('PROGRAM-Öğretim Üyesi'!$C$19:$W$26,'Ders-Öğretim Üyesi(Sanal+Örgün)'!A23)</f>
        <v>0</v>
      </c>
      <c r="D23" s="204">
        <f>COUNTIF('PROGRAM-Öğretim Üyesi'!$C$36:$W$43,'Ders-Öğretim Üyesi(Sanal+Örgün)'!A23)</f>
        <v>0</v>
      </c>
      <c r="E23" s="204">
        <f>COUNTIF('PROGRAM-Öğretim Üyesi'!$C$53:$W$60,'Ders-Öğretim Üyesi(Sanal+Örgün)'!A23)</f>
        <v>0</v>
      </c>
      <c r="F23" s="204">
        <f>COUNTIF('PROGRAM-Öğretim Üyesi'!$C$70:$W$77,'Ders-Öğretim Üyesi(Sanal+Örgün)'!A23)</f>
        <v>0</v>
      </c>
      <c r="G23" s="204">
        <f>COUNTIF('PROGRAM-Öğretim Üyesi'!$C$87:$W$103,'Ders-Öğretim Üyesi(Sanal+Örgün)'!A23)</f>
        <v>1</v>
      </c>
      <c r="H23" s="8" t="str">
        <f>IF(B23+'Ders-Öğretim Üyesi (Örgün)'!D23=0,"",B23+'Ders-Öğretim Üyesi (Örgün)'!D23)</f>
        <v/>
      </c>
      <c r="I23" s="9" t="str">
        <f>IF(C23+'Ders-Öğretim Üyesi (Örgün)'!G23=0,"",C23+'Ders-Öğretim Üyesi (Örgün)'!G23)</f>
        <v/>
      </c>
      <c r="J23" s="9" t="str">
        <f>IF(D23+'Ders-Öğretim Üyesi (Örgün)'!J23=0,"",D23+'Ders-Öğretim Üyesi (Örgün)'!J23)</f>
        <v/>
      </c>
      <c r="K23" s="9" t="str">
        <f>IF(E23+'Ders-Öğretim Üyesi (Örgün)'!M23=0,"",E23+'Ders-Öğretim Üyesi (Örgün)'!M23)</f>
        <v/>
      </c>
      <c r="L23" s="9" t="str">
        <f>IF(F23+'Ders-Öğretim Üyesi (Örgün)'!P23=0,"",F23+'Ders-Öğretim Üyesi (Örgün)'!P23)</f>
        <v/>
      </c>
      <c r="M23" s="10">
        <f>IF(G23+'Ders-Öğretim Üyesi (Örgün)'!Q23=0,"",G23+'Ders-Öğretim Üyesi (Örgün)'!Q23)</f>
        <v>1</v>
      </c>
      <c r="N23" s="10">
        <f t="shared" si="0"/>
        <v>1</v>
      </c>
      <c r="O23" s="206">
        <f t="shared" si="1"/>
        <v>1</v>
      </c>
      <c r="P23" s="209">
        <f t="shared" si="2"/>
        <v>1</v>
      </c>
    </row>
    <row r="24" spans="1:16" x14ac:dyDescent="0.25">
      <c r="A24" t="s">
        <v>59</v>
      </c>
      <c r="B24" s="204">
        <f>COUNTIF('PROGRAM-Öğretim Üyesi'!$C$2:$W$9,'Ders-Öğretim Üyesi(Sanal+Örgün)'!A24)</f>
        <v>0</v>
      </c>
      <c r="C24" s="204">
        <f>COUNTIF('PROGRAM-Öğretim Üyesi'!$C$19:$W$26,'Ders-Öğretim Üyesi(Sanal+Örgün)'!A24)</f>
        <v>0</v>
      </c>
      <c r="D24" s="204">
        <f>COUNTIF('PROGRAM-Öğretim Üyesi'!$C$36:$W$43,'Ders-Öğretim Üyesi(Sanal+Örgün)'!A24)</f>
        <v>0</v>
      </c>
      <c r="E24" s="204">
        <f>COUNTIF('PROGRAM-Öğretim Üyesi'!$C$53:$W$60,'Ders-Öğretim Üyesi(Sanal+Örgün)'!A24)</f>
        <v>0</v>
      </c>
      <c r="F24" s="204">
        <f>COUNTIF('PROGRAM-Öğretim Üyesi'!$C$70:$W$77,'Ders-Öğretim Üyesi(Sanal+Örgün)'!A24)</f>
        <v>0</v>
      </c>
      <c r="G24" s="204">
        <f>COUNTIF('PROGRAM-Öğretim Üyesi'!$C$87:$W$103,'Ders-Öğretim Üyesi(Sanal+Örgün)'!A24)</f>
        <v>0</v>
      </c>
      <c r="H24" s="8" t="str">
        <f>IF(B24+'Ders-Öğretim Üyesi (Örgün)'!D24=0,"",B24+'Ders-Öğretim Üyesi (Örgün)'!D24)</f>
        <v/>
      </c>
      <c r="I24" s="9" t="str">
        <f>IF(C24+'Ders-Öğretim Üyesi (Örgün)'!G24=0,"",C24+'Ders-Öğretim Üyesi (Örgün)'!G24)</f>
        <v/>
      </c>
      <c r="J24" s="9" t="str">
        <f>IF(D24+'Ders-Öğretim Üyesi (Örgün)'!J24=0,"",D24+'Ders-Öğretim Üyesi (Örgün)'!J24)</f>
        <v/>
      </c>
      <c r="K24" s="9" t="str">
        <f>IF(E24+'Ders-Öğretim Üyesi (Örgün)'!M24=0,"",E24+'Ders-Öğretim Üyesi (Örgün)'!M24)</f>
        <v/>
      </c>
      <c r="L24" s="9" t="str">
        <f>IF(F24+'Ders-Öğretim Üyesi (Örgün)'!P24=0,"",F24+'Ders-Öğretim Üyesi (Örgün)'!P24)</f>
        <v/>
      </c>
      <c r="M24" s="10" t="str">
        <f>IF(G24+'Ders-Öğretim Üyesi (Örgün)'!Q24=0,"",G24+'Ders-Öğretim Üyesi (Örgün)'!Q24)</f>
        <v/>
      </c>
      <c r="N24" s="10">
        <f t="shared" si="0"/>
        <v>0</v>
      </c>
      <c r="O24" s="206">
        <f t="shared" si="1"/>
        <v>0</v>
      </c>
      <c r="P24" s="209" t="e">
        <f t="shared" si="2"/>
        <v>#DIV/0!</v>
      </c>
    </row>
    <row r="25" spans="1:16" x14ac:dyDescent="0.25">
      <c r="A25" t="s">
        <v>81</v>
      </c>
      <c r="B25" s="204">
        <f>COUNTIF('PROGRAM-Öğretim Üyesi'!$C$2:$W$9,'Ders-Öğretim Üyesi(Sanal+Örgün)'!A25)</f>
        <v>0</v>
      </c>
      <c r="C25" s="204">
        <f>COUNTIF('PROGRAM-Öğretim Üyesi'!$C$19:$W$26,'Ders-Öğretim Üyesi(Sanal+Örgün)'!A25)</f>
        <v>0</v>
      </c>
      <c r="D25" s="204">
        <f>COUNTIF('PROGRAM-Öğretim Üyesi'!$C$36:$W$43,'Ders-Öğretim Üyesi(Sanal+Örgün)'!A25)</f>
        <v>0</v>
      </c>
      <c r="E25" s="204">
        <f>COUNTIF('PROGRAM-Öğretim Üyesi'!$C$53:$W$60,'Ders-Öğretim Üyesi(Sanal+Örgün)'!A25)</f>
        <v>0</v>
      </c>
      <c r="F25" s="204">
        <f>COUNTIF('PROGRAM-Öğretim Üyesi'!$C$70:$W$77,'Ders-Öğretim Üyesi(Sanal+Örgün)'!A25)</f>
        <v>0</v>
      </c>
      <c r="G25" s="204">
        <f>COUNTIF('PROGRAM-Öğretim Üyesi'!$C$87:$W$103,'Ders-Öğretim Üyesi(Sanal+Örgün)'!A25)</f>
        <v>0</v>
      </c>
      <c r="H25" s="8" t="str">
        <f>IF(B25+'Ders-Öğretim Üyesi (Örgün)'!D25=0,"",B25+'Ders-Öğretim Üyesi (Örgün)'!D25)</f>
        <v/>
      </c>
      <c r="I25" s="9" t="str">
        <f>IF(C25+'Ders-Öğretim Üyesi (Örgün)'!G25=0,"",C25+'Ders-Öğretim Üyesi (Örgün)'!G25)</f>
        <v/>
      </c>
      <c r="J25" s="9" t="str">
        <f>IF(D25+'Ders-Öğretim Üyesi (Örgün)'!J25=0,"",D25+'Ders-Öğretim Üyesi (Örgün)'!J25)</f>
        <v/>
      </c>
      <c r="K25" s="9" t="str">
        <f>IF(E25+'Ders-Öğretim Üyesi (Örgün)'!M25=0,"",E25+'Ders-Öğretim Üyesi (Örgün)'!M25)</f>
        <v/>
      </c>
      <c r="L25" s="9" t="str">
        <f>IF(F25+'Ders-Öğretim Üyesi (Örgün)'!P25=0,"",F25+'Ders-Öğretim Üyesi (Örgün)'!P25)</f>
        <v/>
      </c>
      <c r="M25" s="10" t="str">
        <f>IF(G25+'Ders-Öğretim Üyesi (Örgün)'!Q25=0,"",G25+'Ders-Öğretim Üyesi (Örgün)'!Q25)</f>
        <v/>
      </c>
      <c r="N25" s="10">
        <f t="shared" si="0"/>
        <v>0</v>
      </c>
      <c r="O25" s="206">
        <f t="shared" si="1"/>
        <v>0</v>
      </c>
      <c r="P25" s="209" t="e">
        <f t="shared" si="2"/>
        <v>#DIV/0!</v>
      </c>
    </row>
    <row r="26" spans="1:16" ht="15.75" thickBot="1" x14ac:dyDescent="0.3">
      <c r="A26" t="s">
        <v>60</v>
      </c>
      <c r="B26" s="204">
        <f>COUNTIF('PROGRAM-Öğretim Üyesi'!$C$2:$W$9,'Ders-Öğretim Üyesi(Sanal+Örgün)'!A26)</f>
        <v>0</v>
      </c>
      <c r="C26" s="204">
        <f>COUNTIF('PROGRAM-Öğretim Üyesi'!$C$19:$W$26,'Ders-Öğretim Üyesi(Sanal+Örgün)'!A26)</f>
        <v>0</v>
      </c>
      <c r="D26" s="204">
        <f>COUNTIF('PROGRAM-Öğretim Üyesi'!$C$36:$W$43,'Ders-Öğretim Üyesi(Sanal+Örgün)'!A26)</f>
        <v>0</v>
      </c>
      <c r="E26" s="204">
        <f>COUNTIF('PROGRAM-Öğretim Üyesi'!$C$53:$W$60,'Ders-Öğretim Üyesi(Sanal+Örgün)'!A26)</f>
        <v>0</v>
      </c>
      <c r="F26" s="204">
        <f>COUNTIF('PROGRAM-Öğretim Üyesi'!$C$70:$W$77,'Ders-Öğretim Üyesi(Sanal+Örgün)'!A26)</f>
        <v>0</v>
      </c>
      <c r="G26" s="204">
        <f>COUNTIF('PROGRAM-Öğretim Üyesi'!$C$87:$W$103,'Ders-Öğretim Üyesi(Sanal+Örgün)'!A26)</f>
        <v>0</v>
      </c>
      <c r="H26" s="11" t="str">
        <f>IF(B26+'Ders-Öğretim Üyesi (Örgün)'!D26=0,"",B26+'Ders-Öğretim Üyesi (Örgün)'!D26)</f>
        <v/>
      </c>
      <c r="I26" s="203" t="str">
        <f>IF(C26+'Ders-Öğretim Üyesi (Örgün)'!G26=0,"",C26+'Ders-Öğretim Üyesi (Örgün)'!G26)</f>
        <v/>
      </c>
      <c r="J26" s="203" t="str">
        <f>IF(D26+'Ders-Öğretim Üyesi (Örgün)'!J26=0,"",D26+'Ders-Öğretim Üyesi (Örgün)'!J26)</f>
        <v/>
      </c>
      <c r="K26" s="203" t="str">
        <f>IF(E26+'Ders-Öğretim Üyesi (Örgün)'!M26=0,"",E26+'Ders-Öğretim Üyesi (Örgün)'!M26)</f>
        <v/>
      </c>
      <c r="L26" s="203" t="str">
        <f>IF(F26+'Ders-Öğretim Üyesi (Örgün)'!P26=0,"",F26+'Ders-Öğretim Üyesi (Örgün)'!P26)</f>
        <v/>
      </c>
      <c r="M26" s="13" t="str">
        <f>IF(G26+'Ders-Öğretim Üyesi (Örgün)'!Q26=0,"",G26+'Ders-Öğretim Üyesi (Örgün)'!Q26)</f>
        <v/>
      </c>
      <c r="N26" s="13">
        <f t="shared" si="0"/>
        <v>0</v>
      </c>
      <c r="O26" s="207">
        <f t="shared" si="1"/>
        <v>0</v>
      </c>
      <c r="P26" s="210" t="e">
        <f t="shared" si="2"/>
        <v>#DIV/0!</v>
      </c>
    </row>
  </sheetData>
  <mergeCells count="4">
    <mergeCell ref="O1:O2"/>
    <mergeCell ref="N1:N2"/>
    <mergeCell ref="H1:M1"/>
    <mergeCell ref="P1:P2"/>
  </mergeCells>
  <conditionalFormatting sqref="B3:F26">
    <cfRule type="cellIs" dxfId="4" priority="7" operator="greaterThan">
      <formula>6</formula>
    </cfRule>
  </conditionalFormatting>
  <conditionalFormatting sqref="H3:L26">
    <cfRule type="notContainsBlanks" dxfId="3" priority="8">
      <formula>LEN(TRIM(H3))&gt;0</formula>
    </cfRule>
  </conditionalFormatting>
  <conditionalFormatting sqref="O3:O26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{6B0530DC-BCCC-42AF-AEB5-05B4ED8C5ABC}</x14:id>
        </ext>
      </extLst>
    </cfRule>
  </conditionalFormatting>
  <conditionalFormatting sqref="G3:G26">
    <cfRule type="cellIs" dxfId="2" priority="5" operator="greaterThan">
      <formula>6</formula>
    </cfRule>
  </conditionalFormatting>
  <conditionalFormatting sqref="M3:M26">
    <cfRule type="notContainsBlanks" dxfId="1" priority="4">
      <formula>LEN(TRIM(M3))&gt;0</formula>
    </cfRule>
  </conditionalFormatting>
  <conditionalFormatting sqref="N3:N26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{CA89593A-C43F-477A-A6FB-189061F183F0}</x14:id>
        </ext>
      </extLst>
    </cfRule>
  </conditionalFormatting>
  <conditionalFormatting sqref="P3:P26">
    <cfRule type="dataBar" priority="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{65F82F9A-BBE5-4AE9-87D5-68F22F911455}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B0530DC-BCCC-42AF-AEB5-05B4ED8C5AB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O3:O26</xm:sqref>
        </x14:conditionalFormatting>
        <x14:conditionalFormatting xmlns:xm="http://schemas.microsoft.com/office/excel/2006/main">
          <x14:cfRule type="dataBar" id="{CA89593A-C43F-477A-A6FB-189061F183F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N3:N26</xm:sqref>
        </x14:conditionalFormatting>
        <x14:conditionalFormatting xmlns:xm="http://schemas.microsoft.com/office/excel/2006/main">
          <x14:cfRule type="dataBar" id="{65F82F9A-BBE5-4AE9-87D5-68F22F911455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P3:P26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="150" zoomScaleNormal="150" workbookViewId="0">
      <selection activeCell="J24" sqref="J24"/>
    </sheetView>
  </sheetViews>
  <sheetFormatPr defaultColWidth="9.140625" defaultRowHeight="15" x14ac:dyDescent="0.25"/>
  <cols>
    <col min="1" max="1" width="19.42578125" style="2" bestFit="1" customWidth="1"/>
    <col min="2" max="2" width="10.28515625" style="2" bestFit="1" customWidth="1"/>
    <col min="3" max="3" width="11.7109375" style="2" customWidth="1"/>
    <col min="4" max="4" width="12.85546875" style="2" customWidth="1"/>
    <col min="5" max="5" width="10.28515625" style="2" customWidth="1"/>
    <col min="6" max="7" width="9.140625" style="2"/>
    <col min="8" max="8" width="20.5703125" style="2" customWidth="1"/>
    <col min="9" max="16384" width="9.140625" style="2"/>
  </cols>
  <sheetData>
    <row r="1" spans="1:8" ht="15.75" thickBot="1" x14ac:dyDescent="0.3">
      <c r="A1" s="216"/>
      <c r="B1" s="1030" t="s">
        <v>101</v>
      </c>
      <c r="C1" s="1031"/>
      <c r="D1" s="1031"/>
      <c r="E1" s="1031"/>
      <c r="F1" s="1031"/>
      <c r="G1" s="1031"/>
      <c r="H1" s="1032"/>
    </row>
    <row r="2" spans="1:8" ht="15.75" thickBot="1" x14ac:dyDescent="0.3">
      <c r="A2" s="216"/>
      <c r="B2" s="1033" t="s">
        <v>7</v>
      </c>
      <c r="C2" s="1035" t="s">
        <v>50</v>
      </c>
      <c r="D2" s="1035"/>
      <c r="E2" s="1036" t="s">
        <v>52</v>
      </c>
      <c r="F2" s="1036" t="s">
        <v>90</v>
      </c>
      <c r="G2" s="1036" t="s">
        <v>44</v>
      </c>
      <c r="H2" s="1028" t="s">
        <v>51</v>
      </c>
    </row>
    <row r="3" spans="1:8" ht="48" customHeight="1" thickBot="1" x14ac:dyDescent="0.3">
      <c r="A3" s="217" t="s">
        <v>5</v>
      </c>
      <c r="B3" s="1034"/>
      <c r="C3" s="218" t="s">
        <v>88</v>
      </c>
      <c r="D3" s="218" t="s">
        <v>89</v>
      </c>
      <c r="E3" s="1037"/>
      <c r="F3" s="1037"/>
      <c r="G3" s="1037"/>
      <c r="H3" s="1029"/>
    </row>
    <row r="4" spans="1:8" ht="15.75" thickBot="1" x14ac:dyDescent="0.3">
      <c r="A4" s="214" t="s">
        <v>23</v>
      </c>
      <c r="B4" s="213">
        <f>COUNTIF(Dersler!$B$3:$B$76,'Ders Sayısı'!A4)</f>
        <v>2</v>
      </c>
      <c r="C4" s="211">
        <f>COUNTIF('PROGRAM-Öğretim Üyesi'!$C$10:$R$10,'Ders Sayısı'!A4)+COUNTIF('PROGRAM-Öğretim Üyesi'!$C$27:$R$27,'Ders Sayısı'!A4)+COUNTIF('PROGRAM-Öğretim Üyesi'!$C$61:$R$61,'Ders Sayısı'!A4)+COUNTIF('PROGRAM-Öğretim Üyesi'!$C$78:$R$78,'Ders Sayısı'!A4)</f>
        <v>0</v>
      </c>
      <c r="D4" s="211">
        <f>MAX(0,COUNTIF(Dersler!$D$2:$D$80,'Ders Sayısı'!A4)-C4)</f>
        <v>2</v>
      </c>
      <c r="E4" s="211">
        <f>COUNTIF(Dersler!$B$73:$B$112,'Ders Sayısı'!A4)</f>
        <v>1</v>
      </c>
      <c r="F4" s="211">
        <f>COUNTIF(Dersler!$B$120:$B$131,'Ders Sayısı'!A4)</f>
        <v>1</v>
      </c>
      <c r="G4" s="211">
        <f>COUNTIF(Dersler!$F$26:$F$37,'Ders Sayısı'!A4)</f>
        <v>0</v>
      </c>
      <c r="H4" s="212">
        <f t="shared" ref="H4:H22" si="0">SUM(B4:G4)</f>
        <v>6</v>
      </c>
    </row>
    <row r="5" spans="1:8" ht="15.75" thickBot="1" x14ac:dyDescent="0.3">
      <c r="A5" s="214" t="s">
        <v>11</v>
      </c>
      <c r="B5" s="213">
        <f>COUNTIF(Dersler!$B$3:$B$76,'Ders Sayısı'!A5)</f>
        <v>0</v>
      </c>
      <c r="C5" s="211">
        <f>COUNTIF('PROGRAM-Öğretim Üyesi'!$C$10:$R$10,'Ders Sayısı'!A5)+COUNTIF('PROGRAM-Öğretim Üyesi'!$C$27:$R$27,'Ders Sayısı'!A5)+COUNTIF('PROGRAM-Öğretim Üyesi'!$C$61:$R$61,'Ders Sayısı'!A5)+COUNTIF('PROGRAM-Öğretim Üyesi'!$C$78:$R$78,'Ders Sayısı'!A5)</f>
        <v>0</v>
      </c>
      <c r="D5" s="211">
        <f>MAX(0,COUNTIF(Dersler!$D$2:$D$80,'Ders Sayısı'!A5)-C5)</f>
        <v>0</v>
      </c>
      <c r="E5" s="211">
        <f>COUNTIF(Dersler!$B$73:$B$112,'Ders Sayısı'!A5)</f>
        <v>2</v>
      </c>
      <c r="F5" s="211">
        <f>COUNTIF(Dersler!$B$120:$B$131,'Ders Sayısı'!A5)</f>
        <v>0</v>
      </c>
      <c r="G5" s="211">
        <f>COUNTIF(Dersler!$F$26:$F$37,'Ders Sayısı'!A5)</f>
        <v>0</v>
      </c>
      <c r="H5" s="212">
        <f t="shared" si="0"/>
        <v>2</v>
      </c>
    </row>
    <row r="6" spans="1:8" ht="15.75" thickBot="1" x14ac:dyDescent="0.3">
      <c r="A6" s="214" t="s">
        <v>13</v>
      </c>
      <c r="B6" s="213">
        <f>COUNTIF(Dersler!$B$3:$B$76,'Ders Sayısı'!A6)</f>
        <v>2</v>
      </c>
      <c r="C6" s="211">
        <f>COUNTIF('PROGRAM-Öğretim Üyesi'!$C$10:$R$10,'Ders Sayısı'!A6)+COUNTIF('PROGRAM-Öğretim Üyesi'!$C$27:$R$27,'Ders Sayısı'!A6)+COUNTIF('PROGRAM-Öğretim Üyesi'!$C$61:$R$61,'Ders Sayısı'!A6)+COUNTIF('PROGRAM-Öğretim Üyesi'!$C$78:$R$78,'Ders Sayısı'!A6)</f>
        <v>0</v>
      </c>
      <c r="D6" s="211">
        <f>MAX(0,COUNTIF(Dersler!$D$2:$D$80,'Ders Sayısı'!A6)-C6)</f>
        <v>2</v>
      </c>
      <c r="E6" s="211">
        <f>COUNTIF(Dersler!$B$73:$B$112,'Ders Sayısı'!A6)</f>
        <v>1</v>
      </c>
      <c r="F6" s="211">
        <f>COUNTIF(Dersler!$B$120:$B$131,'Ders Sayısı'!A6)</f>
        <v>0</v>
      </c>
      <c r="G6" s="211">
        <f>COUNTIF(Dersler!$F$26:$F$37,'Ders Sayısı'!A6)</f>
        <v>0</v>
      </c>
      <c r="H6" s="212">
        <f t="shared" si="0"/>
        <v>5</v>
      </c>
    </row>
    <row r="7" spans="1:8" ht="15.75" thickBot="1" x14ac:dyDescent="0.3">
      <c r="A7" s="214" t="s">
        <v>28</v>
      </c>
      <c r="B7" s="213">
        <f>COUNTIF(Dersler!$B$3:$B$76,'Ders Sayısı'!#REF!)</f>
        <v>0</v>
      </c>
      <c r="C7" s="211">
        <f>COUNTIF('PROGRAM-Öğretim Üyesi'!$C$10:$R$10,'Ders Sayısı'!#REF!)+COUNTIF('PROGRAM-Öğretim Üyesi'!$C$27:$R$27,'Ders Sayısı'!#REF!)+COUNTIF('PROGRAM-Öğretim Üyesi'!$C$61:$R$61,'Ders Sayısı'!#REF!)+COUNTIF('PROGRAM-Öğretim Üyesi'!$C$78:$R$78,'Ders Sayısı'!#REF!)</f>
        <v>0</v>
      </c>
      <c r="D7" s="211">
        <f>MAX(0,COUNTIF(Dersler!$D$2:$D$80,'Ders Sayısı'!#REF!)-C7)</f>
        <v>0</v>
      </c>
      <c r="E7" s="211">
        <f>COUNTIF(Dersler!$B$73:$B$112,'Ders Sayısı'!#REF!)</f>
        <v>0</v>
      </c>
      <c r="F7" s="211">
        <f>COUNTIF(Dersler!$B$120:$B$131,'Ders Sayısı'!#REF!)</f>
        <v>0</v>
      </c>
      <c r="G7" s="211">
        <f>COUNTIF(Dersler!$F$26:$F$37,'Ders Sayısı'!#REF!)</f>
        <v>0</v>
      </c>
      <c r="H7" s="212">
        <f t="shared" si="0"/>
        <v>0</v>
      </c>
    </row>
    <row r="8" spans="1:8" ht="15.75" thickBot="1" x14ac:dyDescent="0.3">
      <c r="A8" s="214" t="s">
        <v>24</v>
      </c>
      <c r="B8" s="213">
        <f>COUNTIF(Dersler!$B$3:$B$76,'Ders Sayısı'!A7)</f>
        <v>4</v>
      </c>
      <c r="C8" s="211">
        <f>COUNTIF('PROGRAM-Öğretim Üyesi'!$C$10:$R$10,'Ders Sayısı'!A7)+COUNTIF('PROGRAM-Öğretim Üyesi'!$C$27:$R$27,'Ders Sayısı'!A7)+COUNTIF('PROGRAM-Öğretim Üyesi'!$C$61:$R$61,'Ders Sayısı'!A7)+COUNTIF('PROGRAM-Öğretim Üyesi'!$C$78:$R$78,'Ders Sayısı'!A7)</f>
        <v>0</v>
      </c>
      <c r="D8" s="211">
        <f>MAX(0,COUNTIF(Dersler!$D$2:$D$80,'Ders Sayısı'!A7)-C8)</f>
        <v>4</v>
      </c>
      <c r="E8" s="211">
        <f>COUNTIF(Dersler!$B$73:$B$112,'Ders Sayısı'!A7)</f>
        <v>1</v>
      </c>
      <c r="F8" s="211">
        <f>COUNTIF(Dersler!$B$120:$B$131,'Ders Sayısı'!A7)</f>
        <v>0</v>
      </c>
      <c r="G8" s="211">
        <f>COUNTIF(Dersler!$F$26:$F$37,'Ders Sayısı'!A7)</f>
        <v>0</v>
      </c>
      <c r="H8" s="212">
        <f t="shared" si="0"/>
        <v>9</v>
      </c>
    </row>
    <row r="9" spans="1:8" ht="15.75" thickBot="1" x14ac:dyDescent="0.3">
      <c r="A9" s="214" t="s">
        <v>25</v>
      </c>
      <c r="B9" s="213">
        <f>COUNTIF(Dersler!$B$3:$B$76,'Ders Sayısı'!A8)</f>
        <v>2</v>
      </c>
      <c r="C9" s="211">
        <f>COUNTIF('PROGRAM-Öğretim Üyesi'!$C$10:$R$10,'Ders Sayısı'!A8)+COUNTIF('PROGRAM-Öğretim Üyesi'!$C$27:$R$27,'Ders Sayısı'!A8)+COUNTIF('PROGRAM-Öğretim Üyesi'!$C$61:$R$61,'Ders Sayısı'!A8)+COUNTIF('PROGRAM-Öğretim Üyesi'!$C$78:$R$78,'Ders Sayısı'!A8)</f>
        <v>0</v>
      </c>
      <c r="D9" s="211">
        <f>MAX(0,COUNTIF(Dersler!$D$2:$D$80,'Ders Sayısı'!A8)-C9)</f>
        <v>2</v>
      </c>
      <c r="E9" s="211">
        <f>COUNTIF(Dersler!$B$73:$B$112,'Ders Sayısı'!A8)</f>
        <v>1</v>
      </c>
      <c r="F9" s="211">
        <f>COUNTIF(Dersler!$B$120:$B$131,'Ders Sayısı'!A8)</f>
        <v>0</v>
      </c>
      <c r="G9" s="211">
        <f>COUNTIF(Dersler!$F$26:$F$37,'Ders Sayısı'!A8)</f>
        <v>0</v>
      </c>
      <c r="H9" s="212">
        <f t="shared" si="0"/>
        <v>5</v>
      </c>
    </row>
    <row r="10" spans="1:8" ht="15.75" thickBot="1" x14ac:dyDescent="0.3">
      <c r="A10" s="214" t="s">
        <v>9</v>
      </c>
      <c r="B10" s="213">
        <f>COUNTIF(Dersler!$B$3:$B$76,'Ders Sayısı'!A13)</f>
        <v>1</v>
      </c>
      <c r="C10" s="211">
        <f>COUNTIF('PROGRAM-Öğretim Üyesi'!$C$10:$R$10,'Ders Sayısı'!A13)+COUNTIF('PROGRAM-Öğretim Üyesi'!$C$27:$R$27,'Ders Sayısı'!A13)+COUNTIF('PROGRAM-Öğretim Üyesi'!$C$61:$R$61,'Ders Sayısı'!A13)+COUNTIF('PROGRAM-Öğretim Üyesi'!$C$78:$R$78,'Ders Sayısı'!A13)</f>
        <v>0</v>
      </c>
      <c r="D10" s="211">
        <f>MAX(0,COUNTIF(Dersler!$D$2:$D$80,'Ders Sayısı'!A13)-C10)</f>
        <v>1</v>
      </c>
      <c r="E10" s="211">
        <f>COUNTIF(Dersler!$B$73:$B$112,'Ders Sayısı'!A13)</f>
        <v>0</v>
      </c>
      <c r="F10" s="211">
        <f>COUNTIF(Dersler!$B$120:$B$131,'Ders Sayısı'!A13)</f>
        <v>0</v>
      </c>
      <c r="G10" s="211">
        <f>COUNTIF(Dersler!$F$26:$F$37,'Ders Sayısı'!A13)</f>
        <v>0</v>
      </c>
      <c r="H10" s="212">
        <f t="shared" si="0"/>
        <v>2</v>
      </c>
    </row>
    <row r="11" spans="1:8" ht="15.75" thickBot="1" x14ac:dyDescent="0.3">
      <c r="A11" s="214" t="s">
        <v>10</v>
      </c>
      <c r="B11" s="213">
        <f>COUNTIF(Dersler!$B$3:$B$76,'Ders Sayısı'!A10)</f>
        <v>1</v>
      </c>
      <c r="C11" s="211">
        <f>COUNTIF('PROGRAM-Öğretim Üyesi'!$C$10:$R$10,'Ders Sayısı'!A10)+COUNTIF('PROGRAM-Öğretim Üyesi'!$C$27:$R$27,'Ders Sayısı'!A10)+COUNTIF('PROGRAM-Öğretim Üyesi'!$C$61:$R$61,'Ders Sayısı'!A10)+COUNTIF('PROGRAM-Öğretim Üyesi'!$C$78:$R$78,'Ders Sayısı'!A10)</f>
        <v>0</v>
      </c>
      <c r="D11" s="211">
        <f>MAX(0,COUNTIF(Dersler!$D$2:$D$80,'Ders Sayısı'!A10)-C11)</f>
        <v>2</v>
      </c>
      <c r="E11" s="211">
        <f>COUNTIF(Dersler!$B$73:$B$112,'Ders Sayısı'!A10)</f>
        <v>2</v>
      </c>
      <c r="F11" s="211">
        <f>COUNTIF(Dersler!$B$120:$B$131,'Ders Sayısı'!A10)</f>
        <v>1</v>
      </c>
      <c r="G11" s="211">
        <f>COUNTIF(Dersler!$F$26:$F$37,'Ders Sayısı'!A10)</f>
        <v>0</v>
      </c>
      <c r="H11" s="212">
        <f t="shared" si="0"/>
        <v>6</v>
      </c>
    </row>
    <row r="12" spans="1:8" ht="15.75" thickBot="1" x14ac:dyDescent="0.3">
      <c r="A12" s="214" t="s">
        <v>21</v>
      </c>
      <c r="B12" s="213">
        <f>COUNTIF(Dersler!$B$3:$B$76,'Ders Sayısı'!A12)</f>
        <v>2</v>
      </c>
      <c r="C12" s="211">
        <f>COUNTIF('PROGRAM-Öğretim Üyesi'!$C$10:$R$10,'Ders Sayısı'!A12)+COUNTIF('PROGRAM-Öğretim Üyesi'!$C$27:$R$27,'Ders Sayısı'!A12)+COUNTIF('PROGRAM-Öğretim Üyesi'!$C$61:$R$61,'Ders Sayısı'!A12)+COUNTIF('PROGRAM-Öğretim Üyesi'!$C$78:$R$78,'Ders Sayısı'!A12)</f>
        <v>0</v>
      </c>
      <c r="D12" s="211">
        <f>MAX(0,COUNTIF(Dersler!$D$2:$D$80,'Ders Sayısı'!A12)-C12)</f>
        <v>2</v>
      </c>
      <c r="E12" s="211">
        <f>COUNTIF(Dersler!$B$73:$B$112,'Ders Sayısı'!A12)</f>
        <v>1</v>
      </c>
      <c r="F12" s="211">
        <f>COUNTIF(Dersler!$B$120:$B$131,'Ders Sayısı'!A12)</f>
        <v>0</v>
      </c>
      <c r="G12" s="211">
        <f>COUNTIF(Dersler!$F$26:$F$37,'Ders Sayısı'!A12)</f>
        <v>0</v>
      </c>
      <c r="H12" s="212">
        <f t="shared" si="0"/>
        <v>5</v>
      </c>
    </row>
    <row r="13" spans="1:8" ht="15.75" thickBot="1" x14ac:dyDescent="0.3">
      <c r="A13" s="214" t="s">
        <v>26</v>
      </c>
      <c r="B13" s="213">
        <f>COUNTIF(Dersler!$B$3:$B$76,'Ders Sayısı'!A11)</f>
        <v>2</v>
      </c>
      <c r="C13" s="211">
        <f>COUNTIF('PROGRAM-Öğretim Üyesi'!$C$10:$R$10,'Ders Sayısı'!A11)+COUNTIF('PROGRAM-Öğretim Üyesi'!$C$27:$R$27,'Ders Sayısı'!A11)+COUNTIF('PROGRAM-Öğretim Üyesi'!$C$61:$R$61,'Ders Sayısı'!A11)+COUNTIF('PROGRAM-Öğretim Üyesi'!$C$78:$R$78,'Ders Sayısı'!A11)</f>
        <v>0</v>
      </c>
      <c r="D13" s="211">
        <f>MAX(0,COUNTIF(Dersler!$D$2:$D$80,'Ders Sayısı'!A11)-C13)</f>
        <v>2</v>
      </c>
      <c r="E13" s="211">
        <f>COUNTIF(Dersler!$B$73:$B$112,'Ders Sayısı'!A11)</f>
        <v>0</v>
      </c>
      <c r="F13" s="211">
        <f>COUNTIF(Dersler!$B$120:$B$131,'Ders Sayısı'!A11)</f>
        <v>1</v>
      </c>
      <c r="G13" s="211">
        <f>COUNTIF(Dersler!$F$26:$F$37,'Ders Sayısı'!A11)</f>
        <v>0</v>
      </c>
      <c r="H13" s="212">
        <f t="shared" si="0"/>
        <v>5</v>
      </c>
    </row>
    <row r="14" spans="1:8" ht="15.75" thickBot="1" x14ac:dyDescent="0.3">
      <c r="A14" s="214" t="s">
        <v>20</v>
      </c>
      <c r="B14" s="213">
        <f>COUNTIF(Dersler!$B$3:$B$76,'Ders Sayısı'!A15)</f>
        <v>3</v>
      </c>
      <c r="C14" s="211">
        <f>COUNTIF('PROGRAM-Öğretim Üyesi'!$C$10:$R$10,'Ders Sayısı'!A15)+COUNTIF('PROGRAM-Öğretim Üyesi'!$C$27:$R$27,'Ders Sayısı'!A15)+COUNTIF('PROGRAM-Öğretim Üyesi'!$C$61:$R$61,'Ders Sayısı'!A15)+COUNTIF('PROGRAM-Öğretim Üyesi'!$C$78:$R$78,'Ders Sayısı'!A15)</f>
        <v>0</v>
      </c>
      <c r="D14" s="211">
        <f>MAX(0,COUNTIF(Dersler!$D$2:$D$80,'Ders Sayısı'!A15)-C14)</f>
        <v>2</v>
      </c>
      <c r="E14" s="211">
        <f>COUNTIF(Dersler!$B$73:$B$112,'Ders Sayısı'!A15)</f>
        <v>0</v>
      </c>
      <c r="F14" s="211">
        <f>COUNTIF(Dersler!$B$120:$B$131,'Ders Sayısı'!A15)</f>
        <v>1</v>
      </c>
      <c r="G14" s="211">
        <f>COUNTIF(Dersler!$F$26:$F$37,'Ders Sayısı'!A15)</f>
        <v>0</v>
      </c>
      <c r="H14" s="212">
        <f t="shared" si="0"/>
        <v>6</v>
      </c>
    </row>
    <row r="15" spans="1:8" ht="15.75" thickBot="1" x14ac:dyDescent="0.3">
      <c r="A15" s="214" t="s">
        <v>18</v>
      </c>
      <c r="B15" s="213">
        <f>COUNTIF(Dersler!$B$3:$B$76,'Ders Sayısı'!#REF!)</f>
        <v>0</v>
      </c>
      <c r="C15" s="211">
        <f>COUNTIF('PROGRAM-Öğretim Üyesi'!$C$10:$R$10,'Ders Sayısı'!#REF!)+COUNTIF('PROGRAM-Öğretim Üyesi'!$C$27:$R$27,'Ders Sayısı'!#REF!)+COUNTIF('PROGRAM-Öğretim Üyesi'!$C$61:$R$61,'Ders Sayısı'!#REF!)+COUNTIF('PROGRAM-Öğretim Üyesi'!$C$78:$R$78,'Ders Sayısı'!#REF!)</f>
        <v>0</v>
      </c>
      <c r="D15" s="211">
        <f>MAX(0,COUNTIF(Dersler!$D$2:$D$80,'Ders Sayısı'!#REF!)-C15)</f>
        <v>0</v>
      </c>
      <c r="E15" s="211">
        <f>COUNTIF(Dersler!$B$73:$B$112,'Ders Sayısı'!#REF!)</f>
        <v>0</v>
      </c>
      <c r="F15" s="211">
        <f>COUNTIF(Dersler!$B$120:$B$131,'Ders Sayısı'!#REF!)</f>
        <v>0</v>
      </c>
      <c r="G15" s="211">
        <f>COUNTIF(Dersler!$F$26:$F$37,'Ders Sayısı'!#REF!)</f>
        <v>0</v>
      </c>
      <c r="H15" s="212">
        <f t="shared" si="0"/>
        <v>0</v>
      </c>
    </row>
    <row r="16" spans="1:8" ht="15.75" thickBot="1" x14ac:dyDescent="0.3">
      <c r="A16" s="214" t="s">
        <v>56</v>
      </c>
      <c r="B16" s="213">
        <f>COUNTIF(Dersler!$B$3:$B$76,'Ders Sayısı'!A17)</f>
        <v>2</v>
      </c>
      <c r="C16" s="211">
        <f>COUNTIF('PROGRAM-Öğretim Üyesi'!$C$10:$R$10,'Ders Sayısı'!A17)+COUNTIF('PROGRAM-Öğretim Üyesi'!$C$27:$R$27,'Ders Sayısı'!A17)+COUNTIF('PROGRAM-Öğretim Üyesi'!$C$61:$R$61,'Ders Sayısı'!A17)+COUNTIF('PROGRAM-Öğretim Üyesi'!$C$78:$R$78,'Ders Sayısı'!A17)</f>
        <v>0</v>
      </c>
      <c r="D16" s="211">
        <f>MAX(0,COUNTIF(Dersler!$D$2:$D$80,'Ders Sayısı'!A17)-C16)</f>
        <v>2</v>
      </c>
      <c r="E16" s="211">
        <f>COUNTIF(Dersler!$B$73:$B$112,'Ders Sayısı'!A17)</f>
        <v>0</v>
      </c>
      <c r="F16" s="211">
        <f>COUNTIF(Dersler!$B$120:$B$131,'Ders Sayısı'!A17)</f>
        <v>1</v>
      </c>
      <c r="G16" s="211">
        <f>COUNTIF(Dersler!$F$26:$F$37,'Ders Sayısı'!A17)</f>
        <v>0</v>
      </c>
      <c r="H16" s="212">
        <f t="shared" si="0"/>
        <v>5</v>
      </c>
    </row>
    <row r="17" spans="1:8" ht="15.75" thickBot="1" x14ac:dyDescent="0.3">
      <c r="A17" s="214" t="s">
        <v>12</v>
      </c>
      <c r="B17" s="213">
        <f>COUNTIF(Dersler!$B$3:$B$76,'Ders Sayısı'!A16)</f>
        <v>0</v>
      </c>
      <c r="C17" s="211">
        <f>COUNTIF('PROGRAM-Öğretim Üyesi'!$C$10:$R$10,'Ders Sayısı'!A16)+COUNTIF('PROGRAM-Öğretim Üyesi'!$C$27:$R$27,'Ders Sayısı'!A16)+COUNTIF('PROGRAM-Öğretim Üyesi'!$C$61:$R$61,'Ders Sayısı'!A16)+COUNTIF('PROGRAM-Öğretim Üyesi'!$C$78:$R$78,'Ders Sayısı'!A16)</f>
        <v>0</v>
      </c>
      <c r="D17" s="211">
        <f>MAX(0,COUNTIF(Dersler!$D$2:$D$80,'Ders Sayısı'!A16)-C17)</f>
        <v>2</v>
      </c>
      <c r="E17" s="211">
        <f>COUNTIF(Dersler!$B$73:$B$112,'Ders Sayısı'!A16)</f>
        <v>0</v>
      </c>
      <c r="F17" s="211">
        <f>COUNTIF(Dersler!$B$120:$B$131,'Ders Sayısı'!A16)</f>
        <v>0</v>
      </c>
      <c r="G17" s="211">
        <f>COUNTIF(Dersler!$F$26:$F$37,'Ders Sayısı'!A16)</f>
        <v>0</v>
      </c>
      <c r="H17" s="212">
        <f t="shared" si="0"/>
        <v>2</v>
      </c>
    </row>
    <row r="18" spans="1:8" ht="15.75" thickBot="1" x14ac:dyDescent="0.3">
      <c r="A18" s="214" t="s">
        <v>19</v>
      </c>
      <c r="B18" s="213">
        <f>COUNTIF(Dersler!$B$3:$B$76,'Ders Sayısı'!A18)</f>
        <v>2</v>
      </c>
      <c r="C18" s="211">
        <f>COUNTIF('PROGRAM-Öğretim Üyesi'!$C$10:$R$10,'Ders Sayısı'!A18)+COUNTIF('PROGRAM-Öğretim Üyesi'!$C$27:$R$27,'Ders Sayısı'!A18)+COUNTIF('PROGRAM-Öğretim Üyesi'!$C$61:$R$61,'Ders Sayısı'!A18)+COUNTIF('PROGRAM-Öğretim Üyesi'!$C$78:$R$78,'Ders Sayısı'!A18)</f>
        <v>0</v>
      </c>
      <c r="D18" s="211">
        <f>MAX(0,COUNTIF(Dersler!$D$2:$D$80,'Ders Sayısı'!A18)-C18)</f>
        <v>2</v>
      </c>
      <c r="E18" s="211">
        <f>COUNTIF(Dersler!$B$73:$B$112,'Ders Sayısı'!A18)</f>
        <v>1</v>
      </c>
      <c r="F18" s="211">
        <f>COUNTIF(Dersler!$B$120:$B$131,'Ders Sayısı'!A18)</f>
        <v>0</v>
      </c>
      <c r="G18" s="211">
        <f>COUNTIF(Dersler!$F$26:$F$37,'Ders Sayısı'!A18)</f>
        <v>0</v>
      </c>
      <c r="H18" s="212">
        <f t="shared" si="0"/>
        <v>5</v>
      </c>
    </row>
    <row r="19" spans="1:8" ht="15.75" thickBot="1" x14ac:dyDescent="0.3">
      <c r="A19" s="214" t="s">
        <v>16</v>
      </c>
      <c r="B19" s="213">
        <f>COUNTIF(Dersler!$B$3:$B$76,'Ders Sayısı'!#REF!)</f>
        <v>0</v>
      </c>
      <c r="C19" s="211">
        <f>COUNTIF('PROGRAM-Öğretim Üyesi'!$C$10:$R$10,'Ders Sayısı'!#REF!)+COUNTIF('PROGRAM-Öğretim Üyesi'!$C$27:$R$27,'Ders Sayısı'!#REF!)+COUNTIF('PROGRAM-Öğretim Üyesi'!$C$61:$R$61,'Ders Sayısı'!#REF!)+COUNTIF('PROGRAM-Öğretim Üyesi'!$C$78:$R$78,'Ders Sayısı'!#REF!)</f>
        <v>0</v>
      </c>
      <c r="D19" s="211">
        <f>MAX(0,COUNTIF(Dersler!$D$2:$D$80,'Ders Sayısı'!#REF!)-C19)</f>
        <v>0</v>
      </c>
      <c r="E19" s="211">
        <f>COUNTIF(Dersler!$B$73:$B$112,'Ders Sayısı'!#REF!)</f>
        <v>0</v>
      </c>
      <c r="F19" s="211">
        <f>COUNTIF(Dersler!$B$120:$B$131,'Ders Sayısı'!#REF!)</f>
        <v>0</v>
      </c>
      <c r="G19" s="211">
        <f>COUNTIF(Dersler!$F$26:$F$37,'Ders Sayısı'!#REF!)</f>
        <v>0</v>
      </c>
      <c r="H19" s="212">
        <f t="shared" si="0"/>
        <v>0</v>
      </c>
    </row>
    <row r="20" spans="1:8" ht="15.75" thickBot="1" x14ac:dyDescent="0.3">
      <c r="A20" s="214" t="s">
        <v>55</v>
      </c>
      <c r="B20" s="213">
        <f>COUNTIF(Dersler!$B$3:$B$76,'Ders Sayısı'!A20)</f>
        <v>0</v>
      </c>
      <c r="C20" s="211">
        <f>COUNTIF('PROGRAM-Öğretim Üyesi'!$C$10:$R$10,'Ders Sayısı'!A20)+COUNTIF('PROGRAM-Öğretim Üyesi'!$C$27:$R$27,'Ders Sayısı'!A20)+COUNTIF('PROGRAM-Öğretim Üyesi'!$C$61:$R$61,'Ders Sayısı'!A20)+COUNTIF('PROGRAM-Öğretim Üyesi'!$C$78:$R$78,'Ders Sayısı'!A20)</f>
        <v>0</v>
      </c>
      <c r="D20" s="211">
        <f>MAX(0,COUNTIF(Dersler!$D$2:$D$80,'Ders Sayısı'!A20)-C20)</f>
        <v>3</v>
      </c>
      <c r="E20" s="211">
        <f>COUNTIF(Dersler!$B$73:$B$112,'Ders Sayısı'!A20)</f>
        <v>2</v>
      </c>
      <c r="F20" s="211">
        <f>COUNTIF(Dersler!$B$120:$B$131,'Ders Sayısı'!A20)</f>
        <v>0</v>
      </c>
      <c r="G20" s="211">
        <f>COUNTIF(Dersler!$F$26:$F$37,'Ders Sayısı'!A20)</f>
        <v>0</v>
      </c>
      <c r="H20" s="212">
        <f t="shared" si="0"/>
        <v>5</v>
      </c>
    </row>
    <row r="21" spans="1:8" ht="15.75" thickBot="1" x14ac:dyDescent="0.3">
      <c r="A21" s="214" t="s">
        <v>22</v>
      </c>
      <c r="B21" s="213">
        <f>COUNTIF(Dersler!$B$3:$B$76,'Ders Sayısı'!A21)</f>
        <v>1</v>
      </c>
      <c r="C21" s="211">
        <f>COUNTIF('PROGRAM-Öğretim Üyesi'!$C$10:$R$10,'Ders Sayısı'!A21)+COUNTIF('PROGRAM-Öğretim Üyesi'!$C$27:$R$27,'Ders Sayısı'!A21)+COUNTIF('PROGRAM-Öğretim Üyesi'!$C$61:$R$61,'Ders Sayısı'!A21)+COUNTIF('PROGRAM-Öğretim Üyesi'!$C$78:$R$78,'Ders Sayısı'!A21)</f>
        <v>0</v>
      </c>
      <c r="D21" s="211">
        <f>MAX(0,COUNTIF(Dersler!$D$2:$D$80,'Ders Sayısı'!A21)-C21)</f>
        <v>1</v>
      </c>
      <c r="E21" s="211">
        <f>COUNTIF(Dersler!$B$73:$B$112,'Ders Sayısı'!A21)</f>
        <v>0</v>
      </c>
      <c r="F21" s="211">
        <f>COUNTIF(Dersler!$B$120:$B$131,'Ders Sayısı'!A21)</f>
        <v>1</v>
      </c>
      <c r="G21" s="211">
        <f>COUNTIF(Dersler!$F$26:$F$37,'Ders Sayısı'!A21)</f>
        <v>0</v>
      </c>
      <c r="H21" s="212">
        <f t="shared" si="0"/>
        <v>3</v>
      </c>
    </row>
    <row r="22" spans="1:8" ht="15.75" thickBot="1" x14ac:dyDescent="0.3">
      <c r="A22" s="215" t="s">
        <v>27</v>
      </c>
      <c r="B22" s="213">
        <f>COUNTIF(Dersler!$B$3:$B$76,'Ders Sayısı'!A22)</f>
        <v>2</v>
      </c>
      <c r="C22" s="211">
        <f>COUNTIF('PROGRAM-Öğretim Üyesi'!$C$10:$R$10,'Ders Sayısı'!A22)+COUNTIF('PROGRAM-Öğretim Üyesi'!$C$27:$R$27,'Ders Sayısı'!A22)+COUNTIF('PROGRAM-Öğretim Üyesi'!$C$61:$R$61,'Ders Sayısı'!A22)+COUNTIF('PROGRAM-Öğretim Üyesi'!$C$78:$R$78,'Ders Sayısı'!A22)</f>
        <v>0</v>
      </c>
      <c r="D22" s="211">
        <f>MAX(0,COUNTIF(Dersler!$D$2:$D$80,'Ders Sayısı'!A22)-C22)</f>
        <v>2</v>
      </c>
      <c r="E22" s="211">
        <f>COUNTIF(Dersler!$B$73:$B$112,'Ders Sayısı'!A22)</f>
        <v>0</v>
      </c>
      <c r="F22" s="211">
        <f>COUNTIF(Dersler!$B$120:$B$131,'Ders Sayısı'!A22)</f>
        <v>1</v>
      </c>
      <c r="G22" s="211">
        <f>COUNTIF(Dersler!$F$26:$F$37,'Ders Sayısı'!A22)</f>
        <v>0</v>
      </c>
      <c r="H22" s="212">
        <f t="shared" si="0"/>
        <v>5</v>
      </c>
    </row>
  </sheetData>
  <sortState ref="A4:H27">
    <sortCondition descending="1" ref="H4:H27"/>
  </sortState>
  <mergeCells count="7">
    <mergeCell ref="H2:H3"/>
    <mergeCell ref="B1:H1"/>
    <mergeCell ref="B2:B3"/>
    <mergeCell ref="C2:D2"/>
    <mergeCell ref="F2:F3"/>
    <mergeCell ref="G2:G3"/>
    <mergeCell ref="E2:E3"/>
  </mergeCells>
  <conditionalFormatting sqref="C4:C22">
    <cfRule type="cellIs" dxfId="0" priority="1" operator="equal">
      <formula>0</formula>
    </cfRule>
  </conditionalFormatting>
  <conditionalFormatting sqref="H4:H22">
    <cfRule type="dataBar" priority="2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{C0D909EB-D5ED-4B92-B724-DC6BBBCCBF62}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0D909EB-D5ED-4B92-B724-DC6BBBCCBF6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H4:H22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9</vt:i4>
      </vt:variant>
    </vt:vector>
  </HeadingPairs>
  <TitlesOfParts>
    <vt:vector size="9" baseType="lpstr">
      <vt:lpstr>Dersler</vt:lpstr>
      <vt:lpstr>PROGRAM-GENEL</vt:lpstr>
      <vt:lpstr>PROGRAM-DERS</vt:lpstr>
      <vt:lpstr>PLAN-DERS</vt:lpstr>
      <vt:lpstr>PROGRAM-SINIF</vt:lpstr>
      <vt:lpstr>PROGRAM-Öğretim Üyesi</vt:lpstr>
      <vt:lpstr>Ders-Öğretim Üyesi (Örgün)</vt:lpstr>
      <vt:lpstr>Ders-Öğretim Üyesi(Sanal+Örgün)</vt:lpstr>
      <vt:lpstr>Ders Sayısı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</dc:creator>
  <cp:lastModifiedBy>Sau</cp:lastModifiedBy>
  <cp:lastPrinted>2019-09-23T09:46:41Z</cp:lastPrinted>
  <dcterms:created xsi:type="dcterms:W3CDTF">2015-06-16T09:21:06Z</dcterms:created>
  <dcterms:modified xsi:type="dcterms:W3CDTF">2019-09-23T09:49:21Z</dcterms:modified>
</cp:coreProperties>
</file>